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990" tabRatio="0" activeTab="0"/>
  </bookViews>
  <sheets>
    <sheet name="TDSheet" sheetId="1" r:id="rId1"/>
  </sheets>
  <definedNames>
    <definedName name="_xlnm.Print_Area" localSheetId="0">'TDSheet'!$A$1:$Q$159</definedName>
  </definedNames>
  <calcPr fullCalcOnLoad="1"/>
</workbook>
</file>

<file path=xl/sharedStrings.xml><?xml version="1.0" encoding="utf-8"?>
<sst xmlns="http://schemas.openxmlformats.org/spreadsheetml/2006/main" count="267" uniqueCount="144">
  <si>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</si>
  <si>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</si>
  <si>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</si>
  <si>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</si>
  <si>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</si>
  <si>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</si>
  <si>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</si>
  <si>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</si>
  <si>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</si>
  <si>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</si>
  <si>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</si>
  <si>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</si>
  <si>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</si>
  <si>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</si>
  <si>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</si>
  <si>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</si>
  <si>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</si>
  <si>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</si>
  <si>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</si>
  <si>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</si>
  <si>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</si>
  <si>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</si>
  <si>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</si>
  <si>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</si>
  <si>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</si>
  <si>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</si>
  <si>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</si>
  <si>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</si>
  <si>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</si>
  <si>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</si>
  <si>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</si>
  <si>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</si>
  <si>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Забезпечення надання адресної грошової допомоги визволителям м. Миколаєва 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</si>
  <si>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</si>
  <si>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</si>
  <si>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</si>
  <si>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</si>
  <si>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</si>
  <si>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</si>
  <si>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</si>
  <si>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</si>
  <si>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</si>
  <si>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</si>
  <si>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</si>
  <si>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</si>
  <si>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</si>
  <si>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</si>
  <si>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</si>
  <si>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>осіб</t>
  </si>
  <si>
    <t>ефективності</t>
  </si>
  <si>
    <t>Середній розмір допомоги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</si>
  <si>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</si>
  <si>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</si>
  <si>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</si>
  <si>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</si>
  <si>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 xml:space="preserve">Кількість визволителів м. Миколаєва </t>
  </si>
  <si>
    <t>Кількість загиблих в АТО</t>
  </si>
  <si>
    <t>Кількість інвалідів АТО</t>
  </si>
  <si>
    <t>од.</t>
  </si>
  <si>
    <t>Кількість членів громадських організацій ветеранів та інвалідів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</si>
  <si>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</si>
  <si>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</si>
  <si>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</si>
  <si>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</si>
  <si>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</si>
  <si>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</si>
  <si>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</si>
  <si>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</si>
  <si>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</si>
  <si>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</si>
  <si>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</si>
  <si>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</si>
  <si>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</si>
  <si>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</si>
  <si>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 xml:space="preserve">Інші видатки на соціальний захист ветеранів війни та праці </t>
  </si>
  <si>
    <t>Забезпечення надання адресної грошової допомоги інвалідам війни в Афганістані, сім'ям загиблих та померлих УБД в Афганістані та членам сімей військовослужбовців, які загинули під час виконання обов'язків військової служби на території інших держав, де велися бойові дії</t>
  </si>
  <si>
    <t>Забезпечення надання адресної грошової допомоги сім”ям загиблих та померлих УБД в АТО</t>
  </si>
  <si>
    <t>Забезпечення надання адресної грошової допомоги інвалідам АТО</t>
  </si>
  <si>
    <t>Надання одноразової матеріальної допомоги сімям загиблих учасників юойових дій, які бракли участь в АТО на сході України на оформлення земельної ділянки для ведення особистого селянського господарства</t>
  </si>
  <si>
    <t>Кількість загіблих в  АТО</t>
  </si>
  <si>
    <t>грн.</t>
  </si>
  <si>
    <t>Придбання обладнання і предметів довгострокового користування.</t>
  </si>
  <si>
    <t>Кількість одиниць придбаного обладнання</t>
  </si>
  <si>
    <t xml:space="preserve">Обсяг витрат на придбання обладнання і предметів довгостокового користування </t>
  </si>
  <si>
    <t>тис.грн.</t>
  </si>
  <si>
    <t>1513202</t>
  </si>
  <si>
    <t>кількість одержувачів фінансової підтримки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</si>
  <si>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</si>
  <si>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</si>
  <si>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облікова картка</t>
  </si>
  <si>
    <t>%</t>
  </si>
  <si>
    <t>завдвння 2</t>
  </si>
  <si>
    <t>якості</t>
  </si>
  <si>
    <t>-</t>
  </si>
  <si>
    <t xml:space="preserve"> Соціальний захист ветеранів війни та праці</t>
  </si>
  <si>
    <t xml:space="preserve">Забезпечення надання фінансової підтримки громадським організаціям інвалідів і ветеранів, діяльність яких має соціальну спрямованість </t>
  </si>
  <si>
    <t>Підпрограма 1</t>
  </si>
  <si>
    <t>завдання 2</t>
  </si>
  <si>
    <t>завдання 3</t>
  </si>
  <si>
    <t>Забезпечення соціального захисту ветеранів війни та праці</t>
  </si>
  <si>
    <t>кількість отримувачів виплат</t>
  </si>
  <si>
    <t>Середній розмір витрат на здійснння виплат</t>
  </si>
  <si>
    <t xml:space="preserve">Забеспечення соціального захисту ветеранів війни та праці </t>
  </si>
  <si>
    <t xml:space="preserve">економія коштів за рік, що виникла за результами впровадження в експлуатацію придбанного обладнання </t>
  </si>
  <si>
    <t>10.Розпорядження міського голови від 17.05.2017р. № 133р.</t>
  </si>
  <si>
    <t>11. Рішення Миколаївської міської ради від 31.05.2017р. № 21/9.</t>
  </si>
  <si>
    <t>12. Розпорядження міського голови від 20.06.2017р. № 166р.</t>
  </si>
  <si>
    <t>13. Рішення Миколаївської міської ради від 13.09.2017р. № 24/14.</t>
  </si>
  <si>
    <t>14. Рішення Миколаївської міської ради від 06.12.2017р. № 30/1.</t>
  </si>
  <si>
    <t>6.</t>
  </si>
  <si>
    <t>1.1.</t>
  </si>
  <si>
    <t>2.1.</t>
  </si>
  <si>
    <t>2.2.</t>
  </si>
  <si>
    <t>Придбання обладнання предметів довгострокового користування</t>
  </si>
  <si>
    <t>Міська програма "Соціальний захист на 2017-2019роки":</t>
  </si>
  <si>
    <t>грн./на місяц на 1 особу</t>
  </si>
  <si>
    <t>Середні видатки на придбання одиниці обладнання</t>
  </si>
  <si>
    <t>бюджетної програми місцевого бюджету на 2018 рік</t>
  </si>
  <si>
    <t>9. Рішення Миколаївської міської ради від 21.12.2017р. № 32/17 “Про міський бюджет міста Миколаєва на 2018рік”.</t>
  </si>
  <si>
    <t>0813191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</si>
  <si>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</si>
  <si>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1.Конституція України від 28.06.1996 р.№254к/96-ВР.
2. Закон України від 08.07.10р. №2456-YI. Бюджетний кодекс України.
3. Закон України від 07.12.17 № 2246-YIII "Про державний бюджет України на 2018 рік". 
4. Закон України від 22.10.1993 р. №3551-ХІІ «Про статус ветеранів війни, гарантії  їх соціального захисту».                                                                                                                                                                                                                           5. Закон України  від 21.03.1991 р. №875-ХІІ «Про основи соціальної захищенності інвалідів в Україні».
6. 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бюджетів».
7. Міська програма «Соціальний захист на 2017-2019 роки», затверджена рішенням міської ради від 23.12.2016 № 13/10.
8. Міська програма соціальної підтримки учасників антитерористичної операції та членів їх сімей, затверджена рішенням  міської ради від 23.12.2016 №13/11.     </t>
  </si>
  <si>
    <t>08</t>
  </si>
  <si>
    <t>080000</t>
  </si>
  <si>
    <t>0813190</t>
  </si>
  <si>
    <t>0813192</t>
  </si>
  <si>
    <t xml:space="preserve">0813191 Інші видатки на соціальний захист ветеранів війни та праці </t>
  </si>
  <si>
    <t>0813192 Надання фінансової підтримки громадським організаціям ветеранів і осіб з інвалідністю, діяльність яких має соціальну спрямованість</t>
  </si>
  <si>
    <t>1</t>
  </si>
  <si>
    <t>Завдання 1</t>
  </si>
  <si>
    <t>Підпрограма 2</t>
  </si>
  <si>
    <t>Завдвння 1</t>
  </si>
  <si>
    <t>заявки на виплати від районних УСВіК</t>
  </si>
  <si>
    <t xml:space="preserve">РАЗОМ </t>
  </si>
  <si>
    <t>Директор департаменту фінансів</t>
  </si>
  <si>
    <t>Святелик В.Є.</t>
  </si>
  <si>
    <t>Департаменту фінансів Миколаївської міської ради від  13.02.2018р. № 19/11</t>
  </si>
  <si>
    <t xml:space="preserve">Обсяг бюджетних призначень/бюджетних асигнувань  -   12 795,490 тис.гривень, у тому числі загального фонду -  12 795,490 тис.гривень </t>
  </si>
  <si>
    <t>10. Розпорядження міського голови від 19.03.2018 р. № 52 р., 26.04.2018 № 89 р.</t>
  </si>
  <si>
    <t>Директор департаменту</t>
  </si>
  <si>
    <t>С.М.Василенко</t>
  </si>
  <si>
    <t>Миколаївської міської ради</t>
  </si>
  <si>
    <t xml:space="preserve">праці та соціального захисту населення </t>
  </si>
  <si>
    <t>у редакції наказу департаменту праці та соціального захисту населення  Миколаївської міської ради і департаменту фінансів Миколаївської міської ради від _18.05.2018 р.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</si>
</sst>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32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32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2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7" fillId="0" borderId="16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6" xfId="0" applyNumberFormat="1" applyFont="1" applyBorder="1" applyAlignment="1">
      <alignment/>
    </xf>
    <xf numFmtId="0" fontId="0" fillId="32" borderId="0" xfId="0" applyFill="1" applyAlignment="1">
      <alignment horizontal="left"/>
    </xf>
    <xf numFmtId="196" fontId="0" fillId="0" borderId="0" xfId="0" applyNumberFormat="1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wrapText="1"/>
    </xf>
    <xf numFmtId="0" fontId="7" fillId="0" borderId="30" xfId="0" applyNumberFormat="1" applyFont="1" applyBorder="1" applyAlignment="1">
      <alignment horizontal="center" wrapText="1"/>
    </xf>
    <xf numFmtId="0" fontId="7" fillId="32" borderId="0" xfId="0" applyNumberFormat="1" applyFont="1" applyFill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196" fontId="7" fillId="0" borderId="12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center"/>
    </xf>
    <xf numFmtId="196" fontId="7" fillId="0" borderId="15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/>
    </xf>
    <xf numFmtId="0" fontId="7" fillId="0" borderId="34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 vertical="center" wrapText="1"/>
    </xf>
    <xf numFmtId="1" fontId="7" fillId="0" borderId="34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96" fontId="0" fillId="0" borderId="15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right" vertical="center" wrapText="1"/>
    </xf>
    <xf numFmtId="196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96" fontId="0" fillId="0" borderId="15" xfId="0" applyNumberForma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96" fontId="7" fillId="32" borderId="12" xfId="0" applyNumberFormat="1" applyFont="1" applyFill="1" applyBorder="1" applyAlignment="1">
      <alignment horizontal="right" vertical="center" wrapText="1"/>
    </xf>
    <xf numFmtId="196" fontId="7" fillId="32" borderId="15" xfId="0" applyNumberFormat="1" applyFont="1" applyFill="1" applyBorder="1" applyAlignment="1">
      <alignment horizontal="right" vertical="center" wrapText="1"/>
    </xf>
    <xf numFmtId="196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96" fontId="0" fillId="0" borderId="15" xfId="0" applyNumberFormat="1" applyFont="1" applyBorder="1" applyAlignment="1">
      <alignment horizontal="center" vertical="center" wrapText="1"/>
    </xf>
    <xf numFmtId="196" fontId="0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196" fontId="7" fillId="0" borderId="12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96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196" fontId="9" fillId="0" borderId="16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196" fontId="9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wrapText="1"/>
    </xf>
    <xf numFmtId="1" fontId="7" fillId="0" borderId="14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96" fontId="0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center" vertical="center" wrapText="1"/>
    </xf>
    <xf numFmtId="196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5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196" fontId="0" fillId="0" borderId="15" xfId="0" applyNumberFormat="1" applyBorder="1" applyAlignment="1">
      <alignment horizontal="center"/>
    </xf>
    <xf numFmtId="196" fontId="0" fillId="0" borderId="16" xfId="0" applyNumberFormat="1" applyBorder="1" applyAlignment="1">
      <alignment horizontal="center"/>
    </xf>
    <xf numFmtId="0" fontId="0" fillId="0" borderId="15" xfId="0" applyNumberFormat="1" applyBorder="1" applyAlignment="1">
      <alignment horizontal="left" wrapText="1"/>
    </xf>
    <xf numFmtId="0" fontId="0" fillId="0" borderId="35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1" fontId="7" fillId="0" borderId="3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3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196" fontId="0" fillId="0" borderId="3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1" fontId="7" fillId="0" borderId="35" xfId="0" applyNumberFormat="1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" fontId="0" fillId="0" borderId="15" xfId="0" applyNumberFormat="1" applyFont="1" applyBorder="1" applyAlignment="1">
      <alignment horizontal="left"/>
    </xf>
    <xf numFmtId="1" fontId="0" fillId="0" borderId="35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left" vertical="center"/>
    </xf>
    <xf numFmtId="1" fontId="7" fillId="0" borderId="16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1"/>
  <sheetViews>
    <sheetView tabSelected="1" view="pageBreakPreview" zoomScale="98" zoomScaleSheetLayoutView="98" zoomScalePageLayoutView="0" workbookViewId="0" topLeftCell="B7">
      <selection activeCell="A13" sqref="A13:Q13"/>
    </sheetView>
  </sheetViews>
  <sheetFormatPr defaultColWidth="10.66015625" defaultRowHeight="11.25"/>
  <cols>
    <col min="1" max="1" width="3.5" style="1" customWidth="1"/>
    <col min="2" max="2" width="8.33203125" style="1" customWidth="1"/>
    <col min="3" max="13" width="11.33203125" style="1" customWidth="1"/>
    <col min="14" max="14" width="11.16015625" style="1" customWidth="1"/>
    <col min="15" max="15" width="11.33203125" style="1" customWidth="1"/>
    <col min="16" max="16" width="11.16015625" style="1" customWidth="1"/>
    <col min="17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74" t="s">
        <v>3</v>
      </c>
      <c r="N6" s="74"/>
      <c r="O6" s="74"/>
      <c r="P6" s="74"/>
      <c r="Q6" s="74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75" t="s">
        <v>4</v>
      </c>
      <c r="N7" s="75"/>
      <c r="O7" s="75"/>
      <c r="P7" s="75"/>
      <c r="Q7" s="7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74" t="s">
        <v>5</v>
      </c>
      <c r="N9" s="74"/>
      <c r="O9" s="74"/>
      <c r="P9" s="74"/>
      <c r="Q9" s="74"/>
    </row>
    <row r="10" spans="1:17" ht="27" customHeight="1">
      <c r="A10"/>
      <c r="B10"/>
      <c r="C10"/>
      <c r="D10"/>
      <c r="E10"/>
      <c r="F10"/>
      <c r="G10"/>
      <c r="H10"/>
      <c r="I10"/>
      <c r="J10"/>
      <c r="K10"/>
      <c r="L10"/>
      <c r="M10" s="75" t="s">
        <v>136</v>
      </c>
      <c r="N10" s="75"/>
      <c r="O10" s="75"/>
      <c r="P10" s="75"/>
      <c r="Q10" s="75"/>
    </row>
    <row r="11" spans="13:17" ht="11.25">
      <c r="M11" s="76" t="s">
        <v>143</v>
      </c>
      <c r="N11" s="76"/>
      <c r="O11" s="76"/>
      <c r="P11" s="76"/>
      <c r="Q11" s="77"/>
    </row>
    <row r="12" spans="1:17" ht="45" customHeight="1">
      <c r="A12"/>
      <c r="B12"/>
      <c r="C12"/>
      <c r="D12"/>
      <c r="E12"/>
      <c r="F12"/>
      <c r="G12"/>
      <c r="H12"/>
      <c r="I12"/>
      <c r="J12"/>
      <c r="K12"/>
      <c r="L12"/>
      <c r="M12" s="76"/>
      <c r="N12" s="76"/>
      <c r="O12" s="76"/>
      <c r="P12" s="76"/>
      <c r="Q12" s="77"/>
    </row>
    <row r="13" spans="1:17" ht="15.75" customHeight="1">
      <c r="A13" s="78" t="s">
        <v>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.75" customHeight="1">
      <c r="A14" s="73" t="s">
        <v>117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8" spans="1:17" ht="11.25" customHeight="1">
      <c r="A18" s="4" t="s">
        <v>7</v>
      </c>
      <c r="B18" s="80" t="s">
        <v>122</v>
      </c>
      <c r="C18" s="80"/>
      <c r="D18"/>
      <c r="E18" s="91" t="s">
        <v>8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1.25" customHeight="1">
      <c r="A19"/>
      <c r="B19" s="68" t="s">
        <v>9</v>
      </c>
      <c r="C19" s="68"/>
      <c r="D19"/>
      <c r="E19" s="69" t="s">
        <v>10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3" ht="11.25">
      <c r="B20" s="54"/>
      <c r="C20" s="54"/>
    </row>
    <row r="21" spans="1:17" ht="11.25" customHeight="1">
      <c r="A21" s="4" t="s">
        <v>11</v>
      </c>
      <c r="B21" s="80" t="s">
        <v>123</v>
      </c>
      <c r="C21" s="80"/>
      <c r="D21"/>
      <c r="E21" s="91" t="s">
        <v>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1.25" customHeight="1">
      <c r="A22"/>
      <c r="B22" s="68" t="s">
        <v>9</v>
      </c>
      <c r="C22" s="68"/>
      <c r="D22"/>
      <c r="E22" s="69" t="s">
        <v>12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3" ht="11.25">
      <c r="B23" s="54"/>
      <c r="C23" s="54"/>
    </row>
    <row r="24" spans="1:17" ht="11.25" customHeight="1">
      <c r="A24" s="4" t="s">
        <v>13</v>
      </c>
      <c r="B24" s="80" t="s">
        <v>124</v>
      </c>
      <c r="C24" s="80"/>
      <c r="D24"/>
      <c r="E24" s="81"/>
      <c r="F24" s="81"/>
      <c r="G24"/>
      <c r="H24" s="91" t="s">
        <v>94</v>
      </c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1.25" customHeight="1">
      <c r="A25"/>
      <c r="B25" s="83" t="s">
        <v>9</v>
      </c>
      <c r="C25" s="83"/>
      <c r="D25"/>
      <c r="E25" s="6" t="s">
        <v>14</v>
      </c>
      <c r="F25" s="7">
        <v>1</v>
      </c>
      <c r="G25"/>
      <c r="H25" s="69" t="s">
        <v>15</v>
      </c>
      <c r="I25" s="69"/>
      <c r="J25" s="69"/>
      <c r="K25" s="69"/>
      <c r="L25" s="69"/>
      <c r="M25" s="69"/>
      <c r="N25" s="69"/>
      <c r="O25" s="69"/>
      <c r="P25" s="69"/>
      <c r="Q25" s="69"/>
    </row>
    <row r="27" spans="1:17" ht="11.25" customHeight="1">
      <c r="A27" s="4" t="s">
        <v>16</v>
      </c>
      <c r="B27" s="82" t="s">
        <v>137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ht="18.75" customHeight="1"/>
    <row r="29" spans="1:17" ht="12.75" customHeight="1">
      <c r="A29" s="8" t="s">
        <v>17</v>
      </c>
      <c r="B29" s="79" t="s">
        <v>18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92.25" customHeight="1">
      <c r="A30"/>
      <c r="B30" s="60" t="s">
        <v>121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0.5" customHeight="1">
      <c r="A31"/>
      <c r="B31" s="60" t="s">
        <v>118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"/>
    </row>
    <row r="32" spans="1:17" ht="10.5" customHeight="1">
      <c r="A32"/>
      <c r="B32" s="60" t="s">
        <v>138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"/>
    </row>
    <row r="33" spans="1:17" ht="11.25" customHeight="1" hidden="1">
      <c r="A33"/>
      <c r="B33" s="60" t="s">
        <v>104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ht="11.25" hidden="1">
      <c r="B34" s="1" t="s">
        <v>105</v>
      </c>
    </row>
    <row r="35" spans="2:15" ht="11.25" hidden="1">
      <c r="B35" s="92" t="s">
        <v>106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ht="12" customHeight="1" hidden="1">
      <c r="B36" s="1" t="s">
        <v>107</v>
      </c>
    </row>
    <row r="37" ht="11.25" hidden="1">
      <c r="B37" s="1" t="s">
        <v>108</v>
      </c>
    </row>
    <row r="38" spans="1:17" ht="11.25" customHeight="1">
      <c r="A38" s="4" t="s">
        <v>109</v>
      </c>
      <c r="B38" s="67" t="s">
        <v>19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1.25" customHeight="1">
      <c r="A39" s="93" t="s">
        <v>102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ht="5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2" spans="1:17" ht="11.25" customHeight="1">
      <c r="A42" s="4" t="s">
        <v>20</v>
      </c>
      <c r="B42" s="4" t="s">
        <v>21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1.25" customHeight="1" thickBot="1">
      <c r="A43" s="72" t="s">
        <v>22</v>
      </c>
      <c r="B43" s="72"/>
      <c r="C43" s="10" t="s">
        <v>23</v>
      </c>
      <c r="D43" s="53" t="s">
        <v>24</v>
      </c>
      <c r="E43" s="98" t="s">
        <v>25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ht="12.75" customHeight="1" thickBot="1">
      <c r="A44" s="70">
        <v>1</v>
      </c>
      <c r="B44" s="71"/>
      <c r="C44" s="56" t="s">
        <v>119</v>
      </c>
      <c r="D44" s="33">
        <v>1030</v>
      </c>
      <c r="E44" s="89" t="s">
        <v>74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31"/>
      <c r="Q44" s="32"/>
    </row>
    <row r="45" spans="1:17" ht="17.25" customHeight="1" thickBot="1">
      <c r="A45" s="70">
        <v>2</v>
      </c>
      <c r="B45" s="71"/>
      <c r="C45" s="56" t="s">
        <v>125</v>
      </c>
      <c r="D45" s="33">
        <v>1030</v>
      </c>
      <c r="E45" s="89" t="s">
        <v>120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7"/>
    </row>
    <row r="47" spans="1:17" ht="11.25" customHeight="1">
      <c r="A47" s="4" t="s">
        <v>26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27</v>
      </c>
    </row>
    <row r="48" spans="1:17" ht="11.25" customHeight="1">
      <c r="A48" s="62" t="s">
        <v>22</v>
      </c>
      <c r="B48" s="62"/>
      <c r="C48" s="65" t="s">
        <v>23</v>
      </c>
      <c r="D48" s="65" t="s">
        <v>24</v>
      </c>
      <c r="E48" s="86" t="s">
        <v>28</v>
      </c>
      <c r="F48" s="86"/>
      <c r="G48" s="86"/>
      <c r="H48" s="86"/>
      <c r="I48" s="86"/>
      <c r="J48" s="86"/>
      <c r="K48" s="86"/>
      <c r="L48" s="86" t="s">
        <v>29</v>
      </c>
      <c r="M48" s="86"/>
      <c r="N48" s="86" t="s">
        <v>30</v>
      </c>
      <c r="O48" s="86"/>
      <c r="P48" s="84" t="s">
        <v>31</v>
      </c>
      <c r="Q48" s="84"/>
    </row>
    <row r="49" spans="1:17" ht="11.25" customHeight="1">
      <c r="A49" s="63"/>
      <c r="B49" s="64"/>
      <c r="C49" s="66"/>
      <c r="D49" s="66"/>
      <c r="E49" s="87"/>
      <c r="F49" s="88"/>
      <c r="G49" s="88"/>
      <c r="H49" s="88"/>
      <c r="I49" s="88"/>
      <c r="J49" s="88"/>
      <c r="K49" s="88"/>
      <c r="L49" s="87"/>
      <c r="M49" s="88"/>
      <c r="N49" s="87"/>
      <c r="O49" s="88"/>
      <c r="P49" s="66"/>
      <c r="Q49" s="85"/>
    </row>
    <row r="50" spans="1:17" ht="11.25" customHeight="1">
      <c r="A50" s="101">
        <v>1</v>
      </c>
      <c r="B50" s="101"/>
      <c r="C50" s="11">
        <v>2</v>
      </c>
      <c r="D50" s="11">
        <v>3</v>
      </c>
      <c r="E50" s="95">
        <v>4</v>
      </c>
      <c r="F50" s="95"/>
      <c r="G50" s="95"/>
      <c r="H50" s="95"/>
      <c r="I50" s="95"/>
      <c r="J50" s="95"/>
      <c r="K50" s="95"/>
      <c r="L50" s="95">
        <v>5</v>
      </c>
      <c r="M50" s="95"/>
      <c r="N50" s="95">
        <v>6</v>
      </c>
      <c r="O50" s="95"/>
      <c r="P50" s="100">
        <v>7</v>
      </c>
      <c r="Q50" s="100"/>
    </row>
    <row r="51" spans="1:17" ht="11.25" customHeight="1">
      <c r="A51" s="107">
        <v>1</v>
      </c>
      <c r="B51" s="107"/>
      <c r="C51" s="13"/>
      <c r="D51" s="14"/>
      <c r="E51" s="108" t="s">
        <v>74</v>
      </c>
      <c r="F51" s="108"/>
      <c r="G51" s="108"/>
      <c r="H51" s="108"/>
      <c r="I51" s="108"/>
      <c r="J51" s="108"/>
      <c r="K51" s="108"/>
      <c r="L51" s="96">
        <f>L52</f>
        <v>11366.96</v>
      </c>
      <c r="M51" s="96"/>
      <c r="N51" s="109"/>
      <c r="O51" s="109"/>
      <c r="P51" s="94">
        <f>L51</f>
        <v>11366.96</v>
      </c>
      <c r="Q51" s="94"/>
    </row>
    <row r="52" spans="1:17" ht="14.25" customHeight="1">
      <c r="A52" s="102" t="s">
        <v>110</v>
      </c>
      <c r="B52" s="102"/>
      <c r="C52" s="51" t="s">
        <v>119</v>
      </c>
      <c r="D52" s="16">
        <v>1030</v>
      </c>
      <c r="E52" s="103" t="s">
        <v>99</v>
      </c>
      <c r="F52" s="104"/>
      <c r="G52" s="104"/>
      <c r="H52" s="104"/>
      <c r="I52" s="104"/>
      <c r="J52" s="104"/>
      <c r="K52" s="104"/>
      <c r="L52" s="105">
        <f>5722.36+5680.8-13.2-23</f>
        <v>11366.96</v>
      </c>
      <c r="M52" s="105"/>
      <c r="N52" s="106"/>
      <c r="O52" s="106"/>
      <c r="P52" s="99">
        <f aca="true" t="shared" si="0" ref="P52:P57">L52</f>
        <v>11366.96</v>
      </c>
      <c r="Q52" s="99"/>
    </row>
    <row r="53" spans="1:17" ht="40.5" customHeight="1" hidden="1">
      <c r="A53" s="102">
        <v>2</v>
      </c>
      <c r="B53" s="102"/>
      <c r="C53" s="51">
        <v>1513201</v>
      </c>
      <c r="D53" s="16">
        <v>1030</v>
      </c>
      <c r="E53" s="103" t="s">
        <v>75</v>
      </c>
      <c r="F53" s="104"/>
      <c r="G53" s="104"/>
      <c r="H53" s="104"/>
      <c r="I53" s="104"/>
      <c r="J53" s="104"/>
      <c r="K53" s="104"/>
      <c r="L53" s="105">
        <f>344+30+68+316+48+84+204+6</f>
        <v>1100</v>
      </c>
      <c r="M53" s="105"/>
      <c r="N53" s="106"/>
      <c r="O53" s="106"/>
      <c r="P53" s="99">
        <f t="shared" si="0"/>
        <v>1100</v>
      </c>
      <c r="Q53" s="99"/>
    </row>
    <row r="54" spans="1:17" ht="11.25" customHeight="1" hidden="1">
      <c r="A54" s="102">
        <v>4</v>
      </c>
      <c r="B54" s="102"/>
      <c r="C54" s="51">
        <v>1513201</v>
      </c>
      <c r="D54" s="16">
        <v>1030</v>
      </c>
      <c r="E54" s="104" t="s">
        <v>32</v>
      </c>
      <c r="F54" s="104"/>
      <c r="G54" s="104"/>
      <c r="H54" s="104"/>
      <c r="I54" s="104"/>
      <c r="J54" s="104"/>
      <c r="K54" s="104"/>
      <c r="L54" s="105">
        <v>36</v>
      </c>
      <c r="M54" s="105"/>
      <c r="N54" s="106"/>
      <c r="O54" s="106"/>
      <c r="P54" s="99">
        <f t="shared" si="0"/>
        <v>36</v>
      </c>
      <c r="Q54" s="99"/>
    </row>
    <row r="55" spans="1:17" ht="22.5" customHeight="1" hidden="1">
      <c r="A55" s="102">
        <v>5</v>
      </c>
      <c r="B55" s="102"/>
      <c r="C55" s="51">
        <v>1513201</v>
      </c>
      <c r="D55" s="16">
        <v>1030</v>
      </c>
      <c r="E55" s="103" t="s">
        <v>76</v>
      </c>
      <c r="F55" s="104"/>
      <c r="G55" s="104"/>
      <c r="H55" s="104"/>
      <c r="I55" s="104"/>
      <c r="J55" s="104"/>
      <c r="K55" s="104"/>
      <c r="L55" s="112">
        <f>921+600</f>
        <v>1521</v>
      </c>
      <c r="M55" s="105"/>
      <c r="N55" s="106"/>
      <c r="O55" s="106"/>
      <c r="P55" s="99">
        <f t="shared" si="0"/>
        <v>1521</v>
      </c>
      <c r="Q55" s="99"/>
    </row>
    <row r="56" spans="1:17" ht="11.25" customHeight="1" hidden="1">
      <c r="A56" s="102">
        <v>6</v>
      </c>
      <c r="B56" s="102"/>
      <c r="C56" s="55">
        <v>1513201</v>
      </c>
      <c r="D56" s="30">
        <v>1030</v>
      </c>
      <c r="E56" s="103" t="s">
        <v>77</v>
      </c>
      <c r="F56" s="104"/>
      <c r="G56" s="104"/>
      <c r="H56" s="104"/>
      <c r="I56" s="104"/>
      <c r="J56" s="104"/>
      <c r="K56" s="104"/>
      <c r="L56" s="105">
        <f>84+45</f>
        <v>129</v>
      </c>
      <c r="M56" s="105"/>
      <c r="N56" s="106"/>
      <c r="O56" s="106"/>
      <c r="P56" s="99">
        <f t="shared" si="0"/>
        <v>129</v>
      </c>
      <c r="Q56" s="99"/>
    </row>
    <row r="57" spans="1:17" ht="39.75" customHeight="1" hidden="1">
      <c r="A57" s="113">
        <v>7</v>
      </c>
      <c r="B57" s="114"/>
      <c r="C57" s="55">
        <v>1513201</v>
      </c>
      <c r="D57" s="16">
        <v>1030</v>
      </c>
      <c r="E57" s="103" t="s">
        <v>78</v>
      </c>
      <c r="F57" s="115"/>
      <c r="G57" s="115"/>
      <c r="H57" s="115"/>
      <c r="I57" s="115"/>
      <c r="J57" s="115"/>
      <c r="K57" s="116"/>
      <c r="L57" s="105">
        <v>122.5</v>
      </c>
      <c r="M57" s="110"/>
      <c r="N57" s="106"/>
      <c r="O57" s="111"/>
      <c r="P57" s="105">
        <f t="shared" si="0"/>
        <v>122.5</v>
      </c>
      <c r="Q57" s="110"/>
    </row>
    <row r="58" spans="1:17" ht="26.25" customHeight="1">
      <c r="A58" s="107">
        <v>2</v>
      </c>
      <c r="B58" s="107"/>
      <c r="C58" s="52"/>
      <c r="D58" s="14"/>
      <c r="E58" s="108" t="s">
        <v>120</v>
      </c>
      <c r="F58" s="108"/>
      <c r="G58" s="108"/>
      <c r="H58" s="108"/>
      <c r="I58" s="108"/>
      <c r="J58" s="108"/>
      <c r="K58" s="108"/>
      <c r="L58" s="96">
        <f>L59</f>
        <v>1428.53</v>
      </c>
      <c r="M58" s="96"/>
      <c r="N58" s="109"/>
      <c r="O58" s="109"/>
      <c r="P58" s="94">
        <f>P59+P60</f>
        <v>1428.53</v>
      </c>
      <c r="Q58" s="94"/>
    </row>
    <row r="59" spans="1:17" ht="21.75" customHeight="1">
      <c r="A59" s="102" t="s">
        <v>111</v>
      </c>
      <c r="B59" s="102"/>
      <c r="C59" s="51" t="s">
        <v>125</v>
      </c>
      <c r="D59" s="16">
        <v>1030</v>
      </c>
      <c r="E59" s="103" t="s">
        <v>95</v>
      </c>
      <c r="F59" s="104"/>
      <c r="G59" s="104"/>
      <c r="H59" s="104"/>
      <c r="I59" s="104"/>
      <c r="J59" s="104"/>
      <c r="K59" s="104"/>
      <c r="L59" s="105">
        <f>1189.33+239.2</f>
        <v>1428.53</v>
      </c>
      <c r="M59" s="105"/>
      <c r="N59" s="106"/>
      <c r="O59" s="106"/>
      <c r="P59" s="99">
        <f>L59</f>
        <v>1428.53</v>
      </c>
      <c r="Q59" s="99"/>
    </row>
    <row r="60" spans="1:17" ht="21.75" customHeight="1" hidden="1">
      <c r="A60" s="113" t="s">
        <v>112</v>
      </c>
      <c r="B60" s="114"/>
      <c r="C60" s="51" t="s">
        <v>85</v>
      </c>
      <c r="D60" s="16">
        <v>1030</v>
      </c>
      <c r="E60" s="103" t="s">
        <v>113</v>
      </c>
      <c r="F60" s="123"/>
      <c r="G60" s="123"/>
      <c r="H60" s="123"/>
      <c r="I60" s="123"/>
      <c r="J60" s="123"/>
      <c r="K60" s="124"/>
      <c r="L60" s="125"/>
      <c r="M60" s="126"/>
      <c r="N60" s="125"/>
      <c r="O60" s="126"/>
      <c r="P60" s="105">
        <f>N60</f>
        <v>0</v>
      </c>
      <c r="Q60" s="110"/>
    </row>
    <row r="61" spans="1:17" ht="11.25" customHeight="1">
      <c r="A61" s="127" t="s">
        <v>33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18">
        <f>L51+L58</f>
        <v>12795.49</v>
      </c>
      <c r="M61" s="118"/>
      <c r="N61" s="119">
        <f>N60</f>
        <v>0</v>
      </c>
      <c r="O61" s="120"/>
      <c r="P61" s="117">
        <f>P51+P58</f>
        <v>12795.49</v>
      </c>
      <c r="Q61" s="117"/>
    </row>
    <row r="62" spans="12:17" ht="11.25">
      <c r="L62" s="44"/>
      <c r="M62" s="44"/>
      <c r="N62" s="44"/>
      <c r="O62" s="44"/>
      <c r="P62" s="44"/>
      <c r="Q62" s="44"/>
    </row>
    <row r="63" spans="1:17" ht="11.25" customHeight="1">
      <c r="A63" s="4" t="s">
        <v>34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4" t="s">
        <v>27</v>
      </c>
    </row>
    <row r="64" spans="1:17" ht="21.75" customHeight="1">
      <c r="A64" s="121" t="s">
        <v>35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8" t="s">
        <v>23</v>
      </c>
      <c r="L64" s="122" t="s">
        <v>29</v>
      </c>
      <c r="M64" s="122"/>
      <c r="N64" s="122" t="s">
        <v>30</v>
      </c>
      <c r="O64" s="122"/>
      <c r="P64" s="129" t="s">
        <v>31</v>
      </c>
      <c r="Q64" s="129"/>
    </row>
    <row r="65" spans="1:17" ht="11.25" customHeight="1">
      <c r="A65" s="131">
        <v>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1">
        <v>2</v>
      </c>
      <c r="L65" s="95">
        <v>3</v>
      </c>
      <c r="M65" s="95"/>
      <c r="N65" s="95">
        <v>4</v>
      </c>
      <c r="O65" s="95"/>
      <c r="P65" s="100">
        <v>5</v>
      </c>
      <c r="Q65" s="100"/>
    </row>
    <row r="66" spans="1:17" ht="11.25" customHeight="1">
      <c r="A66" s="108" t="s">
        <v>36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30">
        <f>L67+L70</f>
        <v>7109.33</v>
      </c>
      <c r="M66" s="130"/>
      <c r="N66" s="135"/>
      <c r="O66" s="135"/>
      <c r="P66" s="130">
        <f>SUM(P67+P70)</f>
        <v>7109.33</v>
      </c>
      <c r="Q66" s="130"/>
    </row>
    <row r="67" spans="1:17" ht="11.25" customHeight="1">
      <c r="A67" s="103" t="s">
        <v>114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9"/>
      <c r="L67" s="132">
        <f>L68+L69</f>
        <v>5711.73</v>
      </c>
      <c r="M67" s="132"/>
      <c r="N67" s="133"/>
      <c r="O67" s="133"/>
      <c r="P67" s="132">
        <f>P68+P69</f>
        <v>5711.73</v>
      </c>
      <c r="Q67" s="132"/>
    </row>
    <row r="68" spans="1:17" ht="11.25" customHeight="1">
      <c r="A68" s="128" t="s">
        <v>126</v>
      </c>
      <c r="B68" s="128"/>
      <c r="C68" s="128"/>
      <c r="D68" s="128"/>
      <c r="E68" s="128"/>
      <c r="F68" s="128"/>
      <c r="G68" s="128"/>
      <c r="H68" s="128"/>
      <c r="I68" s="128"/>
      <c r="J68" s="128"/>
      <c r="K68" s="57" t="s">
        <v>119</v>
      </c>
      <c r="L68" s="141">
        <f>3499.2+273.6+36+347.6+360+6</f>
        <v>4522.4</v>
      </c>
      <c r="M68" s="141"/>
      <c r="N68" s="134"/>
      <c r="O68" s="134"/>
      <c r="P68" s="141">
        <f>L68</f>
        <v>4522.4</v>
      </c>
      <c r="Q68" s="141"/>
    </row>
    <row r="69" spans="1:17" ht="23.25" customHeight="1">
      <c r="A69" s="128" t="s">
        <v>127</v>
      </c>
      <c r="B69" s="128"/>
      <c r="C69" s="128"/>
      <c r="D69" s="128"/>
      <c r="E69" s="128"/>
      <c r="F69" s="128"/>
      <c r="G69" s="128"/>
      <c r="H69" s="128"/>
      <c r="I69" s="128"/>
      <c r="J69" s="128"/>
      <c r="K69" s="57" t="s">
        <v>125</v>
      </c>
      <c r="L69" s="141">
        <v>1189.33</v>
      </c>
      <c r="M69" s="141"/>
      <c r="N69" s="136">
        <f>N60</f>
        <v>0</v>
      </c>
      <c r="O69" s="134"/>
      <c r="P69" s="141">
        <f>L69+N69</f>
        <v>1189.33</v>
      </c>
      <c r="Q69" s="141"/>
    </row>
    <row r="70" spans="1:17" ht="11.25" customHeight="1">
      <c r="A70" s="104" t="s">
        <v>37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9"/>
      <c r="L70" s="132">
        <v>1397.6</v>
      </c>
      <c r="M70" s="132"/>
      <c r="N70" s="133"/>
      <c r="O70" s="133"/>
      <c r="P70" s="132">
        <f>L70</f>
        <v>1397.6</v>
      </c>
      <c r="Q70" s="132"/>
    </row>
    <row r="71" spans="1:17" ht="11.25" customHeight="1">
      <c r="A71" s="128" t="s">
        <v>126</v>
      </c>
      <c r="B71" s="128"/>
      <c r="C71" s="128"/>
      <c r="D71" s="128"/>
      <c r="E71" s="128"/>
      <c r="F71" s="128"/>
      <c r="G71" s="128"/>
      <c r="H71" s="128"/>
      <c r="I71" s="128"/>
      <c r="J71" s="128"/>
      <c r="K71" s="57" t="s">
        <v>119</v>
      </c>
      <c r="L71" s="141">
        <f>972+114.4+72</f>
        <v>1158.4</v>
      </c>
      <c r="M71" s="141"/>
      <c r="N71" s="134"/>
      <c r="O71" s="134"/>
      <c r="P71" s="141">
        <f>L71</f>
        <v>1158.4</v>
      </c>
      <c r="Q71" s="141"/>
    </row>
    <row r="72" spans="1:17" ht="25.5" customHeight="1">
      <c r="A72" s="128" t="s">
        <v>127</v>
      </c>
      <c r="B72" s="128"/>
      <c r="C72" s="128"/>
      <c r="D72" s="128"/>
      <c r="E72" s="128"/>
      <c r="F72" s="128"/>
      <c r="G72" s="128"/>
      <c r="H72" s="128"/>
      <c r="I72" s="128"/>
      <c r="J72" s="128"/>
      <c r="K72" s="57" t="s">
        <v>125</v>
      </c>
      <c r="L72" s="136">
        <v>239.2</v>
      </c>
      <c r="M72" s="137"/>
      <c r="N72" s="134"/>
      <c r="O72" s="144"/>
      <c r="P72" s="136">
        <f>L72</f>
        <v>239.2</v>
      </c>
      <c r="Q72" s="137"/>
    </row>
    <row r="73" spans="1:17" ht="11.25" customHeight="1">
      <c r="A73" s="156" t="s">
        <v>133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8"/>
      <c r="L73" s="130">
        <f>L67+L70</f>
        <v>7109.33</v>
      </c>
      <c r="M73" s="130"/>
      <c r="N73" s="130">
        <f>N67+N70+N69</f>
        <v>0</v>
      </c>
      <c r="O73" s="130"/>
      <c r="P73" s="130">
        <f>P67+P70</f>
        <v>7109.33</v>
      </c>
      <c r="Q73" s="130"/>
    </row>
    <row r="74" spans="1:17" ht="11.25" customHeight="1" thickBot="1">
      <c r="A74" s="4" t="s">
        <v>38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1.25" customHeight="1">
      <c r="A75" s="148" t="s">
        <v>22</v>
      </c>
      <c r="B75" s="148"/>
      <c r="C75" s="151" t="s">
        <v>23</v>
      </c>
      <c r="D75" s="153" t="s">
        <v>39</v>
      </c>
      <c r="E75" s="153"/>
      <c r="F75" s="153"/>
      <c r="G75" s="153"/>
      <c r="H75" s="153"/>
      <c r="I75" s="153"/>
      <c r="J75" s="153"/>
      <c r="K75" s="153"/>
      <c r="L75" s="142" t="s">
        <v>40</v>
      </c>
      <c r="M75" s="142" t="s">
        <v>41</v>
      </c>
      <c r="N75" s="142"/>
      <c r="O75" s="142"/>
      <c r="P75" s="138" t="s">
        <v>42</v>
      </c>
      <c r="Q75" s="138"/>
    </row>
    <row r="76" spans="1:17" ht="11.25" customHeight="1">
      <c r="A76" s="149"/>
      <c r="B76" s="150"/>
      <c r="C76" s="152"/>
      <c r="D76" s="154"/>
      <c r="E76" s="155"/>
      <c r="F76" s="155"/>
      <c r="G76" s="155"/>
      <c r="H76" s="155"/>
      <c r="I76" s="155"/>
      <c r="J76" s="155"/>
      <c r="K76" s="155"/>
      <c r="L76" s="143"/>
      <c r="M76" s="154"/>
      <c r="N76" s="155"/>
      <c r="O76" s="150"/>
      <c r="P76" s="139"/>
      <c r="Q76" s="140"/>
    </row>
    <row r="77" spans="1:17" ht="11.25" customHeight="1" thickBot="1">
      <c r="A77" s="101">
        <v>1</v>
      </c>
      <c r="B77" s="101"/>
      <c r="C77" s="11">
        <v>2</v>
      </c>
      <c r="D77" s="160">
        <v>3</v>
      </c>
      <c r="E77" s="160"/>
      <c r="F77" s="160"/>
      <c r="G77" s="160"/>
      <c r="H77" s="160"/>
      <c r="I77" s="160"/>
      <c r="J77" s="160"/>
      <c r="K77" s="160"/>
      <c r="L77" s="11">
        <v>4</v>
      </c>
      <c r="M77" s="160">
        <v>5</v>
      </c>
      <c r="N77" s="160"/>
      <c r="O77" s="160"/>
      <c r="P77" s="100">
        <v>6</v>
      </c>
      <c r="Q77" s="100"/>
    </row>
    <row r="78" spans="1:17" ht="15" customHeight="1" thickBot="1">
      <c r="A78" s="161" t="s">
        <v>96</v>
      </c>
      <c r="B78" s="162"/>
      <c r="C78" s="163"/>
      <c r="D78" s="159" t="s">
        <v>74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</row>
    <row r="79" spans="1:17" ht="21.75" customHeight="1" thickBot="1">
      <c r="A79" s="145" t="s">
        <v>129</v>
      </c>
      <c r="B79" s="146"/>
      <c r="C79" s="56" t="s">
        <v>119</v>
      </c>
      <c r="D79" s="147" t="str">
        <f>E52</f>
        <v>Забезпечення соціального захисту ветеранів війни та праці</v>
      </c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1.25" customHeight="1">
      <c r="A80" s="164" t="s">
        <v>43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ht="22.5" customHeight="1">
      <c r="A81" s="22">
        <v>1</v>
      </c>
      <c r="B81" s="23"/>
      <c r="C81" s="51" t="s">
        <v>119</v>
      </c>
      <c r="D81" s="103" t="s">
        <v>100</v>
      </c>
      <c r="E81" s="104"/>
      <c r="F81" s="104"/>
      <c r="G81" s="104"/>
      <c r="H81" s="104"/>
      <c r="I81" s="104"/>
      <c r="J81" s="104"/>
      <c r="K81" s="104"/>
      <c r="L81" s="34" t="s">
        <v>48</v>
      </c>
      <c r="M81" s="165" t="s">
        <v>132</v>
      </c>
      <c r="N81" s="165"/>
      <c r="O81" s="165"/>
      <c r="P81" s="167">
        <f>(243+19+3+158+13+37+5+1+54+52+6)*0+667-4-1-1-2</f>
        <v>659</v>
      </c>
      <c r="Q81" s="167"/>
    </row>
    <row r="82" spans="1:17" ht="11.25" customHeight="1">
      <c r="A82" s="164" t="s">
        <v>47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ht="30" customHeight="1">
      <c r="A83" s="22">
        <v>1</v>
      </c>
      <c r="B83" s="23"/>
      <c r="C83" s="51" t="s">
        <v>119</v>
      </c>
      <c r="D83" s="103" t="s">
        <v>101</v>
      </c>
      <c r="E83" s="104"/>
      <c r="F83" s="104"/>
      <c r="G83" s="104"/>
      <c r="H83" s="104"/>
      <c r="I83" s="104"/>
      <c r="J83" s="104"/>
      <c r="K83" s="104"/>
      <c r="L83" s="34" t="s">
        <v>115</v>
      </c>
      <c r="M83" s="165" t="s">
        <v>52</v>
      </c>
      <c r="N83" s="165"/>
      <c r="O83" s="165"/>
      <c r="P83" s="166">
        <f>L51/P81/12*1000</f>
        <v>1437.4001011633786</v>
      </c>
      <c r="Q83" s="166"/>
    </row>
    <row r="84" spans="1:17" ht="11.25" customHeight="1" hidden="1">
      <c r="A84" s="164" t="s">
        <v>49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ht="11.25" customHeight="1" hidden="1">
      <c r="A85" s="22">
        <v>1</v>
      </c>
      <c r="B85" s="23"/>
      <c r="C85" s="15">
        <v>1513201</v>
      </c>
      <c r="D85" s="104" t="s">
        <v>50</v>
      </c>
      <c r="E85" s="104"/>
      <c r="F85" s="104"/>
      <c r="G85" s="104"/>
      <c r="H85" s="104"/>
      <c r="I85" s="104"/>
      <c r="J85" s="104"/>
      <c r="K85" s="104"/>
      <c r="L85" s="24" t="s">
        <v>51</v>
      </c>
      <c r="M85" s="165" t="s">
        <v>52</v>
      </c>
      <c r="N85" s="165"/>
      <c r="O85" s="165"/>
      <c r="P85" s="167">
        <f>P81/P83</f>
        <v>0.4584666436760577</v>
      </c>
      <c r="Q85" s="167"/>
    </row>
    <row r="86" spans="1:17" ht="21.75" customHeight="1" hidden="1">
      <c r="A86" s="168" t="s">
        <v>97</v>
      </c>
      <c r="B86" s="168"/>
      <c r="C86" s="21">
        <v>1513201</v>
      </c>
      <c r="D86" s="147" t="s">
        <v>75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1.25" customHeight="1" hidden="1">
      <c r="A87" s="164" t="s">
        <v>43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1:17" ht="11.25" customHeight="1" hidden="1">
      <c r="A88" s="22">
        <v>1</v>
      </c>
      <c r="B88" s="23"/>
      <c r="C88" s="15">
        <v>1513201</v>
      </c>
      <c r="D88" s="104" t="s">
        <v>44</v>
      </c>
      <c r="E88" s="104"/>
      <c r="F88" s="104"/>
      <c r="G88" s="104"/>
      <c r="H88" s="104"/>
      <c r="I88" s="104"/>
      <c r="J88" s="104"/>
      <c r="K88" s="104"/>
      <c r="L88" s="24" t="s">
        <v>45</v>
      </c>
      <c r="M88" s="165" t="s">
        <v>46</v>
      </c>
      <c r="N88" s="165"/>
      <c r="O88" s="165"/>
      <c r="P88" s="167">
        <v>1100</v>
      </c>
      <c r="Q88" s="167"/>
    </row>
    <row r="89" spans="1:17" ht="11.25" customHeight="1" hidden="1">
      <c r="A89" s="164" t="s">
        <v>47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1:17" ht="11.25" customHeight="1" hidden="1">
      <c r="A90" s="22">
        <v>1</v>
      </c>
      <c r="B90" s="23"/>
      <c r="C90" s="15">
        <v>1513201</v>
      </c>
      <c r="D90" s="104" t="s">
        <v>53</v>
      </c>
      <c r="E90" s="104"/>
      <c r="F90" s="104"/>
      <c r="G90" s="104"/>
      <c r="H90" s="104"/>
      <c r="I90" s="104"/>
      <c r="J90" s="104"/>
      <c r="K90" s="104"/>
      <c r="L90" s="24" t="s">
        <v>48</v>
      </c>
      <c r="M90" s="165" t="s">
        <v>46</v>
      </c>
      <c r="N90" s="165"/>
      <c r="O90" s="165"/>
      <c r="P90" s="167">
        <v>221</v>
      </c>
      <c r="Q90" s="167"/>
    </row>
    <row r="91" spans="1:17" ht="11.25" customHeight="1" hidden="1">
      <c r="A91" s="164" t="s">
        <v>49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ht="11.25" customHeight="1" hidden="1">
      <c r="A92" s="22">
        <v>1</v>
      </c>
      <c r="B92" s="23"/>
      <c r="C92" s="15">
        <v>1513201</v>
      </c>
      <c r="D92" s="104" t="s">
        <v>54</v>
      </c>
      <c r="E92" s="104"/>
      <c r="F92" s="104"/>
      <c r="G92" s="104"/>
      <c r="H92" s="104"/>
      <c r="I92" s="104"/>
      <c r="J92" s="104"/>
      <c r="K92" s="104"/>
      <c r="L92" s="24" t="s">
        <v>51</v>
      </c>
      <c r="M92" s="165" t="s">
        <v>52</v>
      </c>
      <c r="N92" s="165"/>
      <c r="O92" s="165"/>
      <c r="P92" s="167">
        <v>5000</v>
      </c>
      <c r="Q92" s="167"/>
    </row>
    <row r="93" spans="1:17" ht="11.25" customHeight="1" hidden="1">
      <c r="A93" s="168" t="s">
        <v>98</v>
      </c>
      <c r="B93" s="168"/>
      <c r="C93" s="21">
        <v>1513201</v>
      </c>
      <c r="D93" s="147" t="s">
        <v>32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1.25" customHeight="1" hidden="1">
      <c r="A94" s="164" t="s">
        <v>43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1:17" ht="11.25" customHeight="1" hidden="1">
      <c r="A95" s="22">
        <v>1</v>
      </c>
      <c r="B95" s="23"/>
      <c r="C95" s="15">
        <v>1513201</v>
      </c>
      <c r="D95" s="104" t="s">
        <v>44</v>
      </c>
      <c r="E95" s="104"/>
      <c r="F95" s="104"/>
      <c r="G95" s="104"/>
      <c r="H95" s="104"/>
      <c r="I95" s="104"/>
      <c r="J95" s="104"/>
      <c r="K95" s="104"/>
      <c r="L95" s="24" t="s">
        <v>45</v>
      </c>
      <c r="M95" s="165" t="s">
        <v>46</v>
      </c>
      <c r="N95" s="165"/>
      <c r="O95" s="165"/>
      <c r="P95" s="167">
        <v>36</v>
      </c>
      <c r="Q95" s="167"/>
    </row>
    <row r="96" spans="1:17" ht="11.25" customHeight="1" hidden="1">
      <c r="A96" s="164" t="s">
        <v>47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1:17" ht="11.25" customHeight="1" hidden="1">
      <c r="A97" s="22">
        <v>1</v>
      </c>
      <c r="B97" s="23"/>
      <c r="C97" s="15">
        <v>1513201</v>
      </c>
      <c r="D97" s="104" t="s">
        <v>55</v>
      </c>
      <c r="E97" s="104"/>
      <c r="F97" s="104"/>
      <c r="G97" s="104"/>
      <c r="H97" s="104"/>
      <c r="I97" s="104"/>
      <c r="J97" s="104"/>
      <c r="K97" s="104"/>
      <c r="L97" s="24" t="s">
        <v>48</v>
      </c>
      <c r="M97" s="165" t="s">
        <v>46</v>
      </c>
      <c r="N97" s="165"/>
      <c r="O97" s="165"/>
      <c r="P97" s="167">
        <v>3</v>
      </c>
      <c r="Q97" s="167"/>
    </row>
    <row r="98" spans="1:17" ht="11.25" customHeight="1" hidden="1">
      <c r="A98" s="164" t="s">
        <v>49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ht="11.25" customHeight="1" hidden="1">
      <c r="A99" s="22">
        <v>1</v>
      </c>
      <c r="B99" s="23"/>
      <c r="C99" s="15">
        <v>1513201</v>
      </c>
      <c r="D99" s="104" t="s">
        <v>54</v>
      </c>
      <c r="E99" s="104"/>
      <c r="F99" s="104"/>
      <c r="G99" s="104"/>
      <c r="H99" s="104"/>
      <c r="I99" s="104"/>
      <c r="J99" s="104"/>
      <c r="K99" s="104"/>
      <c r="L99" s="24" t="s">
        <v>51</v>
      </c>
      <c r="M99" s="165" t="s">
        <v>52</v>
      </c>
      <c r="N99" s="165"/>
      <c r="O99" s="165"/>
      <c r="P99" s="167">
        <v>12</v>
      </c>
      <c r="Q99" s="167"/>
    </row>
    <row r="100" spans="1:17" ht="11.25" customHeight="1" hidden="1">
      <c r="A100" s="168">
        <v>5</v>
      </c>
      <c r="B100" s="168"/>
      <c r="C100" s="21">
        <v>1513201</v>
      </c>
      <c r="D100" s="147">
        <v>12</v>
      </c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1.25" customHeight="1" hidden="1">
      <c r="A101" s="164" t="s">
        <v>43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ht="11.25" customHeight="1" hidden="1">
      <c r="A102" s="22">
        <v>1</v>
      </c>
      <c r="B102" s="23"/>
      <c r="C102" s="15">
        <v>1513201</v>
      </c>
      <c r="D102" s="104" t="s">
        <v>44</v>
      </c>
      <c r="E102" s="104"/>
      <c r="F102" s="104"/>
      <c r="G102" s="104"/>
      <c r="H102" s="104"/>
      <c r="I102" s="104"/>
      <c r="J102" s="104"/>
      <c r="K102" s="104"/>
      <c r="L102" s="24" t="s">
        <v>45</v>
      </c>
      <c r="M102" s="165" t="s">
        <v>46</v>
      </c>
      <c r="N102" s="165"/>
      <c r="O102" s="165"/>
      <c r="P102" s="167">
        <v>1521</v>
      </c>
      <c r="Q102" s="167"/>
    </row>
    <row r="103" spans="1:17" ht="11.25" customHeight="1" hidden="1">
      <c r="A103" s="185" t="s">
        <v>47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ht="11.25" customHeight="1" hidden="1">
      <c r="A104" s="22">
        <v>1</v>
      </c>
      <c r="B104" s="23"/>
      <c r="C104" s="15">
        <v>1513201</v>
      </c>
      <c r="D104" s="104" t="s">
        <v>56</v>
      </c>
      <c r="E104" s="104"/>
      <c r="F104" s="104"/>
      <c r="G104" s="104"/>
      <c r="H104" s="104"/>
      <c r="I104" s="104"/>
      <c r="J104" s="104"/>
      <c r="K104" s="104"/>
      <c r="L104" s="24" t="s">
        <v>48</v>
      </c>
      <c r="M104" s="165" t="s">
        <v>46</v>
      </c>
      <c r="N104" s="165"/>
      <c r="O104" s="165"/>
      <c r="P104" s="167">
        <v>52</v>
      </c>
      <c r="Q104" s="167"/>
    </row>
    <row r="105" spans="1:17" ht="11.25" customHeight="1" hidden="1">
      <c r="A105" s="164" t="s">
        <v>49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ht="11.25" customHeight="1" hidden="1">
      <c r="A106" s="22">
        <v>1</v>
      </c>
      <c r="B106" s="23"/>
      <c r="C106" s="15">
        <v>1513201</v>
      </c>
      <c r="D106" s="104" t="s">
        <v>54</v>
      </c>
      <c r="E106" s="104"/>
      <c r="F106" s="104"/>
      <c r="G106" s="104"/>
      <c r="H106" s="104"/>
      <c r="I106" s="104"/>
      <c r="J106" s="104"/>
      <c r="K106" s="104"/>
      <c r="L106" s="24" t="s">
        <v>51</v>
      </c>
      <c r="M106" s="165" t="s">
        <v>52</v>
      </c>
      <c r="N106" s="165"/>
      <c r="O106" s="165"/>
      <c r="P106" s="167">
        <f>P102/P104</f>
        <v>29.25</v>
      </c>
      <c r="Q106" s="167"/>
    </row>
    <row r="107" spans="1:17" ht="11.25" customHeight="1" hidden="1">
      <c r="A107" s="168">
        <v>6</v>
      </c>
      <c r="B107" s="168"/>
      <c r="C107" s="21">
        <v>1513201</v>
      </c>
      <c r="D107" s="147" t="s">
        <v>77</v>
      </c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1.25" customHeight="1" hidden="1">
      <c r="A108" s="164" t="s">
        <v>43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ht="11.25" customHeight="1" hidden="1">
      <c r="A109" s="22">
        <v>1</v>
      </c>
      <c r="B109" s="23"/>
      <c r="C109" s="15">
        <v>1513201</v>
      </c>
      <c r="D109" s="104" t="s">
        <v>44</v>
      </c>
      <c r="E109" s="104"/>
      <c r="F109" s="104"/>
      <c r="G109" s="104"/>
      <c r="H109" s="104"/>
      <c r="I109" s="104"/>
      <c r="J109" s="104"/>
      <c r="K109" s="104"/>
      <c r="L109" s="34" t="s">
        <v>45</v>
      </c>
      <c r="M109" s="165" t="s">
        <v>46</v>
      </c>
      <c r="N109" s="165"/>
      <c r="O109" s="165"/>
      <c r="P109" s="167">
        <v>129</v>
      </c>
      <c r="Q109" s="167"/>
    </row>
    <row r="110" spans="1:17" ht="11.25" customHeight="1" hidden="1">
      <c r="A110" s="164" t="s">
        <v>49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ht="11.25" customHeight="1" hidden="1">
      <c r="A111" s="22">
        <v>1</v>
      </c>
      <c r="B111" s="23"/>
      <c r="C111" s="15">
        <v>1513201</v>
      </c>
      <c r="D111" s="104" t="s">
        <v>57</v>
      </c>
      <c r="E111" s="104"/>
      <c r="F111" s="104"/>
      <c r="G111" s="104"/>
      <c r="H111" s="104"/>
      <c r="I111" s="104"/>
      <c r="J111" s="104"/>
      <c r="K111" s="104"/>
      <c r="L111" s="34" t="s">
        <v>48</v>
      </c>
      <c r="M111" s="171" t="s">
        <v>46</v>
      </c>
      <c r="N111" s="165"/>
      <c r="O111" s="165"/>
      <c r="P111" s="167">
        <v>48</v>
      </c>
      <c r="Q111" s="167"/>
    </row>
    <row r="112" spans="1:17" ht="11.25" customHeight="1" hidden="1">
      <c r="A112" s="22">
        <v>2</v>
      </c>
      <c r="B112" s="23"/>
      <c r="C112" s="15">
        <v>1513201</v>
      </c>
      <c r="D112" s="104" t="s">
        <v>50</v>
      </c>
      <c r="E112" s="104"/>
      <c r="F112" s="104"/>
      <c r="G112" s="104"/>
      <c r="H112" s="104"/>
      <c r="I112" s="104"/>
      <c r="J112" s="104"/>
      <c r="K112" s="104"/>
      <c r="L112" s="34" t="s">
        <v>80</v>
      </c>
      <c r="M112" s="165" t="s">
        <v>52</v>
      </c>
      <c r="N112" s="165"/>
      <c r="O112" s="165"/>
      <c r="P112" s="169">
        <f>P109/P111</f>
        <v>2.6875</v>
      </c>
      <c r="Q112" s="170"/>
    </row>
    <row r="113" spans="1:17" ht="30" customHeight="1" hidden="1">
      <c r="A113" s="22"/>
      <c r="B113" s="38">
        <v>7</v>
      </c>
      <c r="C113" s="39">
        <v>1513201</v>
      </c>
      <c r="D113" s="172" t="s">
        <v>78</v>
      </c>
      <c r="E113" s="180"/>
      <c r="F113" s="180"/>
      <c r="G113" s="180"/>
      <c r="H113" s="180"/>
      <c r="I113" s="180"/>
      <c r="J113" s="180"/>
      <c r="K113" s="180"/>
      <c r="L113" s="181"/>
      <c r="M113" s="181"/>
      <c r="N113" s="181"/>
      <c r="O113" s="181"/>
      <c r="P113" s="181"/>
      <c r="Q113" s="182"/>
    </row>
    <row r="114" spans="1:17" ht="13.5" customHeight="1" hidden="1">
      <c r="A114" s="173" t="s">
        <v>43</v>
      </c>
      <c r="B114" s="174"/>
      <c r="C114" s="15"/>
      <c r="D114" s="172"/>
      <c r="E114" s="115"/>
      <c r="F114" s="115"/>
      <c r="G114" s="115"/>
      <c r="H114" s="115"/>
      <c r="I114" s="115"/>
      <c r="J114" s="115"/>
      <c r="K114" s="116"/>
      <c r="L114" s="24"/>
      <c r="M114" s="165"/>
      <c r="N114" s="183"/>
      <c r="O114" s="184"/>
      <c r="P114" s="169"/>
      <c r="Q114" s="170"/>
    </row>
    <row r="115" spans="1:17" ht="13.5" customHeight="1" hidden="1">
      <c r="A115" s="22">
        <v>1</v>
      </c>
      <c r="B115" s="23"/>
      <c r="C115" s="15">
        <v>1513201</v>
      </c>
      <c r="D115" s="104" t="s">
        <v>44</v>
      </c>
      <c r="E115" s="104"/>
      <c r="F115" s="104"/>
      <c r="G115" s="104"/>
      <c r="H115" s="104"/>
      <c r="I115" s="104"/>
      <c r="J115" s="104"/>
      <c r="K115" s="104"/>
      <c r="L115" s="34" t="s">
        <v>45</v>
      </c>
      <c r="M115" s="171" t="s">
        <v>46</v>
      </c>
      <c r="N115" s="165"/>
      <c r="O115" s="165"/>
      <c r="P115" s="167">
        <v>122.5</v>
      </c>
      <c r="Q115" s="167"/>
    </row>
    <row r="116" spans="1:17" ht="13.5" customHeight="1" hidden="1">
      <c r="A116" s="185" t="s">
        <v>47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1:17" ht="13.5" customHeight="1" hidden="1">
      <c r="A117" s="36">
        <v>1</v>
      </c>
      <c r="B117" s="35"/>
      <c r="C117" s="37">
        <v>1513201</v>
      </c>
      <c r="D117" s="103" t="s">
        <v>79</v>
      </c>
      <c r="E117" s="104"/>
      <c r="F117" s="104"/>
      <c r="G117" s="104"/>
      <c r="H117" s="104"/>
      <c r="I117" s="104"/>
      <c r="J117" s="104"/>
      <c r="K117" s="104"/>
      <c r="L117" s="37" t="s">
        <v>48</v>
      </c>
      <c r="M117" s="175" t="s">
        <v>46</v>
      </c>
      <c r="N117" s="176"/>
      <c r="O117" s="177"/>
      <c r="P117" s="178">
        <v>49</v>
      </c>
      <c r="Q117" s="179"/>
    </row>
    <row r="118" spans="1:17" ht="13.5" customHeight="1" hidden="1">
      <c r="A118" s="164" t="s">
        <v>49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1:17" ht="11.25" customHeight="1" hidden="1">
      <c r="A119" s="22">
        <v>1</v>
      </c>
      <c r="B119" s="23"/>
      <c r="C119" s="15">
        <v>1513201</v>
      </c>
      <c r="D119" s="104" t="s">
        <v>50</v>
      </c>
      <c r="E119" s="104"/>
      <c r="F119" s="104"/>
      <c r="G119" s="104"/>
      <c r="H119" s="104"/>
      <c r="I119" s="104"/>
      <c r="J119" s="104"/>
      <c r="K119" s="104"/>
      <c r="L119" s="34" t="s">
        <v>80</v>
      </c>
      <c r="M119" s="171" t="s">
        <v>52</v>
      </c>
      <c r="N119" s="165"/>
      <c r="O119" s="165"/>
      <c r="P119" s="167">
        <v>2500</v>
      </c>
      <c r="Q119" s="167"/>
    </row>
    <row r="120" spans="1:17" ht="13.5" customHeight="1" thickBot="1">
      <c r="A120" s="202" t="s">
        <v>130</v>
      </c>
      <c r="B120" s="203"/>
      <c r="C120" s="204"/>
      <c r="D120" s="159" t="s">
        <v>120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</row>
    <row r="121" spans="1:17" ht="11.25" customHeight="1" thickBot="1">
      <c r="A121" s="145" t="s">
        <v>131</v>
      </c>
      <c r="B121" s="146"/>
      <c r="C121" s="56" t="s">
        <v>125</v>
      </c>
      <c r="D121" s="147" t="s">
        <v>95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11.25" customHeight="1">
      <c r="A122" s="164" t="s">
        <v>43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ht="11.25" customHeight="1">
      <c r="A123" s="22">
        <v>1</v>
      </c>
      <c r="B123" s="23"/>
      <c r="C123" s="51" t="s">
        <v>128</v>
      </c>
      <c r="D123" s="103" t="s">
        <v>86</v>
      </c>
      <c r="E123" s="104"/>
      <c r="F123" s="104"/>
      <c r="G123" s="104"/>
      <c r="H123" s="104"/>
      <c r="I123" s="104"/>
      <c r="J123" s="104"/>
      <c r="K123" s="104"/>
      <c r="L123" s="34" t="s">
        <v>48</v>
      </c>
      <c r="M123" s="165" t="s">
        <v>89</v>
      </c>
      <c r="N123" s="165"/>
      <c r="O123" s="165"/>
      <c r="P123" s="167">
        <f>51672+200</f>
        <v>51872</v>
      </c>
      <c r="Q123" s="167"/>
    </row>
    <row r="124" spans="1:17" ht="11.25" customHeight="1" hidden="1">
      <c r="A124" s="22">
        <v>2</v>
      </c>
      <c r="B124" s="23"/>
      <c r="C124" s="51" t="s">
        <v>85</v>
      </c>
      <c r="D124" s="104" t="s">
        <v>59</v>
      </c>
      <c r="E124" s="104"/>
      <c r="F124" s="104"/>
      <c r="G124" s="104"/>
      <c r="H124" s="104"/>
      <c r="I124" s="104"/>
      <c r="J124" s="104"/>
      <c r="K124" s="104"/>
      <c r="L124" s="24" t="s">
        <v>48</v>
      </c>
      <c r="M124" s="165" t="s">
        <v>46</v>
      </c>
      <c r="N124" s="165"/>
      <c r="O124" s="165"/>
      <c r="P124" s="167">
        <v>156173</v>
      </c>
      <c r="Q124" s="167"/>
    </row>
    <row r="125" spans="1:17" ht="11.25" customHeight="1">
      <c r="A125" s="164" t="s">
        <v>47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1:17" ht="11.25" customHeight="1">
      <c r="A126" s="22">
        <v>1</v>
      </c>
      <c r="B126" s="23"/>
      <c r="C126" s="51" t="s">
        <v>125</v>
      </c>
      <c r="D126" s="103" t="s">
        <v>87</v>
      </c>
      <c r="E126" s="104"/>
      <c r="F126" s="104"/>
      <c r="G126" s="104"/>
      <c r="H126" s="104"/>
      <c r="I126" s="104"/>
      <c r="J126" s="104"/>
      <c r="K126" s="104"/>
      <c r="L126" s="34" t="s">
        <v>45</v>
      </c>
      <c r="M126" s="165" t="s">
        <v>52</v>
      </c>
      <c r="N126" s="165"/>
      <c r="O126" s="165"/>
      <c r="P126" s="167">
        <f>L59/8/12</f>
        <v>14.880520833333334</v>
      </c>
      <c r="Q126" s="167"/>
    </row>
    <row r="127" spans="1:17" ht="11.25" customHeight="1">
      <c r="A127" s="164" t="s">
        <v>49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1:17" ht="28.5" customHeight="1">
      <c r="A128" s="22">
        <v>1</v>
      </c>
      <c r="B128" s="23"/>
      <c r="C128" s="51" t="s">
        <v>125</v>
      </c>
      <c r="D128" s="103" t="s">
        <v>88</v>
      </c>
      <c r="E128" s="104"/>
      <c r="F128" s="104"/>
      <c r="G128" s="104"/>
      <c r="H128" s="104"/>
      <c r="I128" s="104"/>
      <c r="J128" s="104"/>
      <c r="K128" s="104"/>
      <c r="L128" s="34" t="s">
        <v>90</v>
      </c>
      <c r="M128" s="165" t="s">
        <v>52</v>
      </c>
      <c r="N128" s="165"/>
      <c r="O128" s="165"/>
      <c r="P128" s="167">
        <v>96.65</v>
      </c>
      <c r="Q128" s="167"/>
    </row>
    <row r="129" spans="1:17" ht="15.75" customHeight="1" hidden="1">
      <c r="A129" s="168" t="s">
        <v>91</v>
      </c>
      <c r="B129" s="168"/>
      <c r="C129" s="145" t="s">
        <v>81</v>
      </c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146"/>
    </row>
    <row r="130" spans="1:17" ht="12.75" customHeight="1" hidden="1">
      <c r="A130" s="211" t="s">
        <v>47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212"/>
    </row>
    <row r="131" spans="1:17" ht="11.25" customHeight="1" hidden="1">
      <c r="A131" s="48">
        <v>1</v>
      </c>
      <c r="B131" s="49"/>
      <c r="C131" s="51" t="s">
        <v>85</v>
      </c>
      <c r="D131" s="208" t="s">
        <v>82</v>
      </c>
      <c r="E131" s="209"/>
      <c r="F131" s="209"/>
      <c r="G131" s="209"/>
      <c r="H131" s="209"/>
      <c r="I131" s="209"/>
      <c r="J131" s="209"/>
      <c r="K131" s="210"/>
      <c r="L131" s="43" t="s">
        <v>58</v>
      </c>
      <c r="M131" s="165" t="s">
        <v>46</v>
      </c>
      <c r="N131" s="165"/>
      <c r="O131" s="165"/>
      <c r="P131" s="169">
        <v>1</v>
      </c>
      <c r="Q131" s="170"/>
    </row>
    <row r="132" spans="1:17" ht="11.25" customHeight="1" hidden="1">
      <c r="A132" s="215" t="s">
        <v>43</v>
      </c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7"/>
    </row>
    <row r="133" spans="1:17" ht="11.25" customHeight="1" hidden="1">
      <c r="A133" s="50">
        <v>1</v>
      </c>
      <c r="B133" s="42"/>
      <c r="C133" s="51" t="s">
        <v>85</v>
      </c>
      <c r="D133" s="192" t="s">
        <v>83</v>
      </c>
      <c r="E133" s="193"/>
      <c r="F133" s="193"/>
      <c r="G133" s="193"/>
      <c r="H133" s="193"/>
      <c r="I133" s="193"/>
      <c r="J133" s="193"/>
      <c r="K133" s="194"/>
      <c r="L133" s="47" t="s">
        <v>84</v>
      </c>
      <c r="M133" s="165" t="s">
        <v>46</v>
      </c>
      <c r="N133" s="165"/>
      <c r="O133" s="218"/>
      <c r="P133" s="186">
        <v>8</v>
      </c>
      <c r="Q133" s="187"/>
    </row>
    <row r="134" spans="1:17" ht="11.25" customHeight="1" hidden="1">
      <c r="A134" s="191" t="s">
        <v>49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1:17" ht="11.25" customHeight="1" hidden="1">
      <c r="A135" s="41">
        <v>1</v>
      </c>
      <c r="B135" s="42"/>
      <c r="C135" s="51" t="s">
        <v>85</v>
      </c>
      <c r="D135" s="188" t="s">
        <v>116</v>
      </c>
      <c r="E135" s="189"/>
      <c r="F135" s="189"/>
      <c r="G135" s="189"/>
      <c r="H135" s="189"/>
      <c r="I135" s="189"/>
      <c r="J135" s="189"/>
      <c r="K135" s="190"/>
      <c r="L135" s="47" t="s">
        <v>84</v>
      </c>
      <c r="M135" s="165" t="s">
        <v>52</v>
      </c>
      <c r="N135" s="165"/>
      <c r="O135" s="165"/>
      <c r="P135" s="198">
        <v>8</v>
      </c>
      <c r="Q135" s="198"/>
    </row>
    <row r="136" spans="1:17" ht="11.25" hidden="1">
      <c r="A136" s="215" t="s">
        <v>92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7"/>
    </row>
    <row r="137" spans="1:17" ht="22.5" customHeight="1" hidden="1">
      <c r="A137" s="50">
        <v>1</v>
      </c>
      <c r="B137" s="42"/>
      <c r="C137" s="51" t="s">
        <v>85</v>
      </c>
      <c r="D137" s="205" t="s">
        <v>103</v>
      </c>
      <c r="E137" s="206"/>
      <c r="F137" s="206"/>
      <c r="G137" s="206"/>
      <c r="H137" s="206"/>
      <c r="I137" s="206"/>
      <c r="J137" s="206"/>
      <c r="K137" s="207"/>
      <c r="L137" s="47" t="s">
        <v>84</v>
      </c>
      <c r="M137" s="165" t="s">
        <v>52</v>
      </c>
      <c r="N137" s="165"/>
      <c r="O137" s="165"/>
      <c r="P137" s="186" t="s">
        <v>93</v>
      </c>
      <c r="Q137" s="187"/>
    </row>
    <row r="138" spans="13:17" ht="11.25">
      <c r="M138" s="40"/>
      <c r="N138" s="40"/>
      <c r="O138" s="40"/>
      <c r="P138" s="45"/>
      <c r="Q138" s="46"/>
    </row>
    <row r="139" spans="1:17" ht="11.25" customHeight="1">
      <c r="A139" s="4" t="s">
        <v>60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4" t="s">
        <v>27</v>
      </c>
    </row>
    <row r="141" spans="1:17" ht="36.75" customHeight="1">
      <c r="A141" s="121" t="s">
        <v>61</v>
      </c>
      <c r="B141" s="121"/>
      <c r="C141" s="86" t="s">
        <v>62</v>
      </c>
      <c r="D141" s="86"/>
      <c r="E141" s="86"/>
      <c r="F141" s="213" t="s">
        <v>23</v>
      </c>
      <c r="G141" s="122" t="s">
        <v>63</v>
      </c>
      <c r="H141" s="122"/>
      <c r="I141" s="122"/>
      <c r="J141" s="195" t="s">
        <v>64</v>
      </c>
      <c r="K141" s="195"/>
      <c r="L141" s="195"/>
      <c r="M141" s="86" t="s">
        <v>65</v>
      </c>
      <c r="N141" s="86"/>
      <c r="O141" s="86"/>
      <c r="P141" s="196" t="s">
        <v>66</v>
      </c>
      <c r="Q141" s="196"/>
    </row>
    <row r="142" spans="1:17" ht="21.75" customHeight="1">
      <c r="A142" s="63"/>
      <c r="B142" s="88"/>
      <c r="C142" s="87"/>
      <c r="D142" s="88"/>
      <c r="E142" s="88"/>
      <c r="F142" s="214"/>
      <c r="G142" s="25" t="s">
        <v>29</v>
      </c>
      <c r="H142" s="25" t="s">
        <v>30</v>
      </c>
      <c r="I142" s="26" t="s">
        <v>31</v>
      </c>
      <c r="J142" s="25" t="s">
        <v>29</v>
      </c>
      <c r="K142" s="25" t="s">
        <v>30</v>
      </c>
      <c r="L142" s="26" t="s">
        <v>31</v>
      </c>
      <c r="M142" s="25" t="s">
        <v>29</v>
      </c>
      <c r="N142" s="25" t="s">
        <v>30</v>
      </c>
      <c r="O142" s="26" t="s">
        <v>31</v>
      </c>
      <c r="P142" s="87"/>
      <c r="Q142" s="197"/>
    </row>
    <row r="143" spans="1:17" ht="11.25" customHeight="1">
      <c r="A143" s="101">
        <v>1</v>
      </c>
      <c r="B143" s="101"/>
      <c r="C143" s="160">
        <v>2</v>
      </c>
      <c r="D143" s="160"/>
      <c r="E143" s="160"/>
      <c r="F143" s="11">
        <v>3</v>
      </c>
      <c r="G143" s="11">
        <v>4</v>
      </c>
      <c r="H143" s="11">
        <v>5</v>
      </c>
      <c r="I143" s="11">
        <v>6</v>
      </c>
      <c r="J143" s="11">
        <v>7</v>
      </c>
      <c r="K143" s="11">
        <v>8</v>
      </c>
      <c r="L143" s="11">
        <v>9</v>
      </c>
      <c r="M143" s="11">
        <v>10</v>
      </c>
      <c r="N143" s="11">
        <v>11</v>
      </c>
      <c r="O143" s="20">
        <v>12</v>
      </c>
      <c r="P143" s="100">
        <v>13</v>
      </c>
      <c r="Q143" s="100"/>
    </row>
    <row r="144" spans="1:17" ht="11.25" customHeight="1">
      <c r="A144" s="127" t="s">
        <v>67</v>
      </c>
      <c r="B144" s="127"/>
      <c r="C144" s="127"/>
      <c r="D144" s="127"/>
      <c r="E144" s="127"/>
      <c r="F144" s="17"/>
      <c r="G144" s="12"/>
      <c r="H144" s="12"/>
      <c r="I144" s="12"/>
      <c r="J144" s="12"/>
      <c r="K144" s="12"/>
      <c r="L144" s="12"/>
      <c r="M144" s="12"/>
      <c r="N144" s="12"/>
      <c r="O144" s="12"/>
      <c r="P144" s="221"/>
      <c r="Q144" s="221"/>
    </row>
    <row r="146" spans="1:17" ht="11.25" customHeight="1">
      <c r="A146" s="1" t="s">
        <v>68</v>
      </c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1.25" customHeight="1">
      <c r="A147" s="1" t="s">
        <v>69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1.25" customHeight="1">
      <c r="A148" s="1" t="s">
        <v>70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50" spans="1:17" ht="24.75" customHeight="1">
      <c r="A150"/>
      <c r="B150" s="200" t="s">
        <v>139</v>
      </c>
      <c r="C150" s="200"/>
      <c r="D150" s="200"/>
      <c r="E150" s="200"/>
      <c r="F150"/>
      <c r="G150" s="9"/>
      <c r="H150"/>
      <c r="I150"/>
      <c r="J150"/>
      <c r="K150"/>
      <c r="L150"/>
      <c r="M150"/>
      <c r="N150" s="220" t="s">
        <v>140</v>
      </c>
      <c r="O150" s="220"/>
      <c r="P150" s="220"/>
      <c r="Q150"/>
    </row>
    <row r="151" spans="1:17" ht="11.25" customHeight="1">
      <c r="A151"/>
      <c r="B151" s="59" t="s">
        <v>142</v>
      </c>
      <c r="C151"/>
      <c r="D151"/>
      <c r="E151"/>
      <c r="F151"/>
      <c r="G151" s="83" t="s">
        <v>71</v>
      </c>
      <c r="H151" s="83"/>
      <c r="I151" s="83"/>
      <c r="J151"/>
      <c r="K151"/>
      <c r="L151"/>
      <c r="M151" s="5"/>
      <c r="N151" s="5" t="s">
        <v>72</v>
      </c>
      <c r="O151" s="5"/>
      <c r="P151"/>
      <c r="Q151"/>
    </row>
    <row r="152" spans="1:17" ht="11.25" customHeight="1">
      <c r="A152"/>
      <c r="B152" s="59" t="s">
        <v>141</v>
      </c>
      <c r="C152"/>
      <c r="D152"/>
      <c r="E152"/>
      <c r="F152"/>
      <c r="G152" s="58"/>
      <c r="H152" s="58"/>
      <c r="I152" s="58"/>
      <c r="J152"/>
      <c r="K152"/>
      <c r="L152"/>
      <c r="M152" s="58"/>
      <c r="N152" s="58"/>
      <c r="O152" s="58"/>
      <c r="P152"/>
      <c r="Q152"/>
    </row>
    <row r="153" spans="1:17" ht="12.75" customHeight="1">
      <c r="A153"/>
      <c r="B153" s="27" t="s">
        <v>73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5" spans="1:17" ht="36.75" customHeight="1">
      <c r="A155"/>
      <c r="B155" s="200" t="s">
        <v>134</v>
      </c>
      <c r="C155" s="200"/>
      <c r="D155" s="200"/>
      <c r="E155" s="200"/>
      <c r="F155"/>
      <c r="G155" s="9"/>
      <c r="H155"/>
      <c r="I155"/>
      <c r="J155"/>
      <c r="K155"/>
      <c r="L155"/>
      <c r="M155"/>
      <c r="N155" s="219" t="s">
        <v>135</v>
      </c>
      <c r="O155" s="219"/>
      <c r="P155" s="219"/>
      <c r="Q155"/>
    </row>
    <row r="156" spans="1:17" ht="11.25" customHeight="1">
      <c r="A156"/>
      <c r="B156" s="59" t="s">
        <v>141</v>
      </c>
      <c r="C156"/>
      <c r="D156"/>
      <c r="E156"/>
      <c r="F156"/>
      <c r="G156" s="83" t="s">
        <v>71</v>
      </c>
      <c r="H156" s="83"/>
      <c r="I156" s="83"/>
      <c r="J156"/>
      <c r="K156"/>
      <c r="L156"/>
      <c r="M156" s="5"/>
      <c r="N156" s="5" t="s">
        <v>72</v>
      </c>
      <c r="O156" s="5"/>
      <c r="P156"/>
      <c r="Q156"/>
    </row>
    <row r="159" spans="2:7" s="28" customFormat="1" ht="8.25" customHeight="1">
      <c r="B159" s="199"/>
      <c r="C159" s="199"/>
      <c r="D159" s="199"/>
      <c r="F159" s="199"/>
      <c r="G159" s="199"/>
    </row>
    <row r="160" spans="1:17" ht="11.25" customHeight="1">
      <c r="A160"/>
      <c r="B160" s="29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/>
      <c r="N160"/>
      <c r="O160"/>
      <c r="P160"/>
      <c r="Q160"/>
    </row>
    <row r="161" spans="1:17" ht="11.25" customHeight="1">
      <c r="A161"/>
      <c r="B161" s="29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/>
      <c r="N161"/>
      <c r="O161"/>
      <c r="P161"/>
      <c r="Q161"/>
    </row>
  </sheetData>
  <sheetProtection/>
  <mergeCells count="297">
    <mergeCell ref="N155:P155"/>
    <mergeCell ref="N150:P150"/>
    <mergeCell ref="D123:K123"/>
    <mergeCell ref="D124:K124"/>
    <mergeCell ref="M123:O123"/>
    <mergeCell ref="P123:Q123"/>
    <mergeCell ref="A125:Q125"/>
    <mergeCell ref="M131:O131"/>
    <mergeCell ref="P144:Q144"/>
    <mergeCell ref="B155:E155"/>
    <mergeCell ref="P102:Q102"/>
    <mergeCell ref="A91:Q91"/>
    <mergeCell ref="D92:K92"/>
    <mergeCell ref="M92:O92"/>
    <mergeCell ref="M95:O95"/>
    <mergeCell ref="P95:Q95"/>
    <mergeCell ref="D95:K95"/>
    <mergeCell ref="P92:Q92"/>
    <mergeCell ref="A94:Q94"/>
    <mergeCell ref="A96:Q96"/>
    <mergeCell ref="P128:Q128"/>
    <mergeCell ref="A136:Q136"/>
    <mergeCell ref="A132:Q132"/>
    <mergeCell ref="M133:O133"/>
    <mergeCell ref="P97:Q97"/>
    <mergeCell ref="P99:Q99"/>
    <mergeCell ref="M99:O99"/>
    <mergeCell ref="A103:Q103"/>
    <mergeCell ref="D99:K99"/>
    <mergeCell ref="M102:O102"/>
    <mergeCell ref="M106:O106"/>
    <mergeCell ref="P106:Q106"/>
    <mergeCell ref="D106:K106"/>
    <mergeCell ref="D131:K131"/>
    <mergeCell ref="D119:K119"/>
    <mergeCell ref="A144:E144"/>
    <mergeCell ref="A130:Q130"/>
    <mergeCell ref="F141:F142"/>
    <mergeCell ref="G141:I141"/>
    <mergeCell ref="D128:K128"/>
    <mergeCell ref="D104:K104"/>
    <mergeCell ref="A143:B143"/>
    <mergeCell ref="A120:C120"/>
    <mergeCell ref="A121:B121"/>
    <mergeCell ref="D121:Q121"/>
    <mergeCell ref="D120:Q120"/>
    <mergeCell ref="A122:Q122"/>
    <mergeCell ref="M124:O124"/>
    <mergeCell ref="P124:Q124"/>
    <mergeCell ref="D137:K137"/>
    <mergeCell ref="M128:O128"/>
    <mergeCell ref="P131:Q131"/>
    <mergeCell ref="C161:L161"/>
    <mergeCell ref="G156:I156"/>
    <mergeCell ref="B159:D159"/>
    <mergeCell ref="F159:G159"/>
    <mergeCell ref="C160:L160"/>
    <mergeCell ref="B150:E150"/>
    <mergeCell ref="G151:I151"/>
    <mergeCell ref="C129:Q129"/>
    <mergeCell ref="C143:E143"/>
    <mergeCell ref="P143:Q143"/>
    <mergeCell ref="J141:L141"/>
    <mergeCell ref="M141:O141"/>
    <mergeCell ref="P141:Q142"/>
    <mergeCell ref="P135:Q135"/>
    <mergeCell ref="M119:O119"/>
    <mergeCell ref="D135:K135"/>
    <mergeCell ref="A141:B142"/>
    <mergeCell ref="C141:E142"/>
    <mergeCell ref="A129:B129"/>
    <mergeCell ref="M137:O137"/>
    <mergeCell ref="M135:O135"/>
    <mergeCell ref="A134:Q134"/>
    <mergeCell ref="D133:K133"/>
    <mergeCell ref="A127:Q127"/>
    <mergeCell ref="D115:K115"/>
    <mergeCell ref="A116:Q116"/>
    <mergeCell ref="P137:Q137"/>
    <mergeCell ref="P133:Q133"/>
    <mergeCell ref="D117:K117"/>
    <mergeCell ref="M115:O115"/>
    <mergeCell ref="P115:Q115"/>
    <mergeCell ref="P126:Q126"/>
    <mergeCell ref="D126:K126"/>
    <mergeCell ref="M126:O126"/>
    <mergeCell ref="P119:Q119"/>
    <mergeCell ref="D112:K112"/>
    <mergeCell ref="A118:Q118"/>
    <mergeCell ref="D114:K114"/>
    <mergeCell ref="A114:B114"/>
    <mergeCell ref="M117:O117"/>
    <mergeCell ref="P117:Q117"/>
    <mergeCell ref="D113:Q113"/>
    <mergeCell ref="M114:O114"/>
    <mergeCell ref="P114:Q114"/>
    <mergeCell ref="D109:K109"/>
    <mergeCell ref="M109:O109"/>
    <mergeCell ref="P109:Q109"/>
    <mergeCell ref="M112:O112"/>
    <mergeCell ref="P112:Q112"/>
    <mergeCell ref="M111:O111"/>
    <mergeCell ref="A110:Q110"/>
    <mergeCell ref="P111:Q111"/>
    <mergeCell ref="D111:K111"/>
    <mergeCell ref="A108:Q108"/>
    <mergeCell ref="A100:B100"/>
    <mergeCell ref="D100:Q100"/>
    <mergeCell ref="A105:Q105"/>
    <mergeCell ref="M104:O104"/>
    <mergeCell ref="P104:Q104"/>
    <mergeCell ref="A107:B107"/>
    <mergeCell ref="D107:Q107"/>
    <mergeCell ref="A101:Q101"/>
    <mergeCell ref="D102:K102"/>
    <mergeCell ref="A98:Q98"/>
    <mergeCell ref="A89:Q89"/>
    <mergeCell ref="D90:K90"/>
    <mergeCell ref="M90:O90"/>
    <mergeCell ref="P90:Q90"/>
    <mergeCell ref="A93:B93"/>
    <mergeCell ref="D93:Q93"/>
    <mergeCell ref="D97:K97"/>
    <mergeCell ref="M97:O97"/>
    <mergeCell ref="A87:Q87"/>
    <mergeCell ref="D88:K88"/>
    <mergeCell ref="M88:O88"/>
    <mergeCell ref="P88:Q88"/>
    <mergeCell ref="A84:Q84"/>
    <mergeCell ref="D85:K85"/>
    <mergeCell ref="M85:O85"/>
    <mergeCell ref="P85:Q85"/>
    <mergeCell ref="A86:B86"/>
    <mergeCell ref="D86:Q86"/>
    <mergeCell ref="A82:Q82"/>
    <mergeCell ref="D83:K83"/>
    <mergeCell ref="M83:O83"/>
    <mergeCell ref="P83:Q83"/>
    <mergeCell ref="A80:Q80"/>
    <mergeCell ref="D81:K81"/>
    <mergeCell ref="M81:O81"/>
    <mergeCell ref="P81:Q81"/>
    <mergeCell ref="D78:Q78"/>
    <mergeCell ref="A77:B77"/>
    <mergeCell ref="D77:K77"/>
    <mergeCell ref="M77:O77"/>
    <mergeCell ref="P77:Q77"/>
    <mergeCell ref="A78:C78"/>
    <mergeCell ref="A79:B79"/>
    <mergeCell ref="D79:Q79"/>
    <mergeCell ref="N71:O71"/>
    <mergeCell ref="A75:B76"/>
    <mergeCell ref="C75:C76"/>
    <mergeCell ref="N73:O73"/>
    <mergeCell ref="D75:K76"/>
    <mergeCell ref="A73:K73"/>
    <mergeCell ref="M75:O76"/>
    <mergeCell ref="A71:J71"/>
    <mergeCell ref="P68:Q68"/>
    <mergeCell ref="N69:O69"/>
    <mergeCell ref="P69:Q69"/>
    <mergeCell ref="L71:M71"/>
    <mergeCell ref="P73:Q73"/>
    <mergeCell ref="N72:O72"/>
    <mergeCell ref="L69:M69"/>
    <mergeCell ref="L68:M68"/>
    <mergeCell ref="L73:M73"/>
    <mergeCell ref="P72:Q72"/>
    <mergeCell ref="A72:J72"/>
    <mergeCell ref="L72:M72"/>
    <mergeCell ref="P75:Q76"/>
    <mergeCell ref="P71:Q71"/>
    <mergeCell ref="A70:J70"/>
    <mergeCell ref="L70:M70"/>
    <mergeCell ref="P70:Q70"/>
    <mergeCell ref="N70:O70"/>
    <mergeCell ref="L75:L76"/>
    <mergeCell ref="L65:M65"/>
    <mergeCell ref="N65:O65"/>
    <mergeCell ref="A66:K66"/>
    <mergeCell ref="L66:M66"/>
    <mergeCell ref="N66:O66"/>
    <mergeCell ref="A68:J68"/>
    <mergeCell ref="A69:J69"/>
    <mergeCell ref="P64:Q64"/>
    <mergeCell ref="P66:Q66"/>
    <mergeCell ref="A65:J65"/>
    <mergeCell ref="P65:Q65"/>
    <mergeCell ref="A67:J67"/>
    <mergeCell ref="L67:M67"/>
    <mergeCell ref="N67:O67"/>
    <mergeCell ref="P67:Q67"/>
    <mergeCell ref="N68:O68"/>
    <mergeCell ref="A64:J64"/>
    <mergeCell ref="L64:M64"/>
    <mergeCell ref="L59:M59"/>
    <mergeCell ref="N64:O64"/>
    <mergeCell ref="E60:K60"/>
    <mergeCell ref="L60:M60"/>
    <mergeCell ref="N60:O60"/>
    <mergeCell ref="N59:O59"/>
    <mergeCell ref="A61:K61"/>
    <mergeCell ref="A60:B60"/>
    <mergeCell ref="A59:B59"/>
    <mergeCell ref="E59:K59"/>
    <mergeCell ref="P61:Q61"/>
    <mergeCell ref="L61:M61"/>
    <mergeCell ref="N58:O58"/>
    <mergeCell ref="P60:Q60"/>
    <mergeCell ref="N61:O61"/>
    <mergeCell ref="P59:Q59"/>
    <mergeCell ref="P58:Q58"/>
    <mergeCell ref="A57:B57"/>
    <mergeCell ref="E57:K57"/>
    <mergeCell ref="L57:M57"/>
    <mergeCell ref="A58:B58"/>
    <mergeCell ref="E58:K58"/>
    <mergeCell ref="L58:M58"/>
    <mergeCell ref="P57:Q57"/>
    <mergeCell ref="N55:O55"/>
    <mergeCell ref="N57:O57"/>
    <mergeCell ref="P55:Q55"/>
    <mergeCell ref="N56:O56"/>
    <mergeCell ref="L55:M55"/>
    <mergeCell ref="E54:K54"/>
    <mergeCell ref="L54:M54"/>
    <mergeCell ref="P54:Q54"/>
    <mergeCell ref="P56:Q56"/>
    <mergeCell ref="A56:B56"/>
    <mergeCell ref="E56:K56"/>
    <mergeCell ref="L56:M56"/>
    <mergeCell ref="P53:Q53"/>
    <mergeCell ref="N51:O51"/>
    <mergeCell ref="N54:O54"/>
    <mergeCell ref="A55:B55"/>
    <mergeCell ref="E55:K55"/>
    <mergeCell ref="A53:B53"/>
    <mergeCell ref="E53:K53"/>
    <mergeCell ref="L53:M53"/>
    <mergeCell ref="N53:O53"/>
    <mergeCell ref="A54:B54"/>
    <mergeCell ref="P52:Q52"/>
    <mergeCell ref="P50:Q50"/>
    <mergeCell ref="A50:B50"/>
    <mergeCell ref="E50:K50"/>
    <mergeCell ref="A52:B52"/>
    <mergeCell ref="E52:K52"/>
    <mergeCell ref="L52:M52"/>
    <mergeCell ref="N52:O52"/>
    <mergeCell ref="A51:B51"/>
    <mergeCell ref="E51:K51"/>
    <mergeCell ref="A39:Q40"/>
    <mergeCell ref="D48:D49"/>
    <mergeCell ref="E48:K49"/>
    <mergeCell ref="P51:Q51"/>
    <mergeCell ref="L50:M50"/>
    <mergeCell ref="N50:O50"/>
    <mergeCell ref="L48:M49"/>
    <mergeCell ref="L51:M51"/>
    <mergeCell ref="E45:Q45"/>
    <mergeCell ref="E43:Q43"/>
    <mergeCell ref="P48:Q49"/>
    <mergeCell ref="N48:O49"/>
    <mergeCell ref="E44:O44"/>
    <mergeCell ref="B18:C18"/>
    <mergeCell ref="E18:Q18"/>
    <mergeCell ref="B21:C21"/>
    <mergeCell ref="E21:Q21"/>
    <mergeCell ref="H24:Q24"/>
    <mergeCell ref="B35:O35"/>
    <mergeCell ref="A44:B44"/>
    <mergeCell ref="M6:Q6"/>
    <mergeCell ref="M7:Q7"/>
    <mergeCell ref="M9:Q9"/>
    <mergeCell ref="M10:Q10"/>
    <mergeCell ref="M11:Q12"/>
    <mergeCell ref="A13:Q13"/>
    <mergeCell ref="E19:Q19"/>
    <mergeCell ref="E22:Q22"/>
    <mergeCell ref="B19:C19"/>
    <mergeCell ref="A45:B45"/>
    <mergeCell ref="A43:B43"/>
    <mergeCell ref="A14:Q14"/>
    <mergeCell ref="B29:Q29"/>
    <mergeCell ref="B24:C24"/>
    <mergeCell ref="E24:F24"/>
    <mergeCell ref="B27:Q27"/>
    <mergeCell ref="B31:P31"/>
    <mergeCell ref="A48:B49"/>
    <mergeCell ref="C48:C49"/>
    <mergeCell ref="B38:Q38"/>
    <mergeCell ref="B32:P32"/>
    <mergeCell ref="B22:C22"/>
    <mergeCell ref="B30:Q30"/>
    <mergeCell ref="B25:C25"/>
    <mergeCell ref="H25:Q25"/>
    <mergeCell ref="B33:Q33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75" r:id="rId1"/>
  <rowBreaks count="3" manualBreakCount="3">
    <brk id="45" max="16" man="1"/>
    <brk id="128" max="16" man="1"/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Windows</cp:lastModifiedBy>
  <cp:lastPrinted>2018-05-21T11:18:07Z</cp:lastPrinted>
  <dcterms:created xsi:type="dcterms:W3CDTF">2017-01-31T12:36:03Z</dcterms:created>
  <dcterms:modified xsi:type="dcterms:W3CDTF">2018-06-04T12:12:49Z</dcterms:modified>
  <cp:category/>
  <cp:version/>
  <cp:contentType/>
  <cp:contentStatus/>
  <cp:revision>1</cp:revision>
</cp:coreProperties>
</file>