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90" activeTab="6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  <sheet name="24.05.2018" sheetId="7" r:id="rId7"/>
  </sheets>
  <definedNames>
    <definedName name="_xlnm.Print_Area" localSheetId="4">'11.12.2017'!$A$1:$N$289</definedName>
    <definedName name="_xlnm.Print_Area" localSheetId="5">'14.12.2017 (2)'!$A$1:$N$311</definedName>
    <definedName name="_xlnm.Print_Area" localSheetId="1">'19,08'!$A$1:$N$259</definedName>
    <definedName name="_xlnm.Print_Area" localSheetId="3">'23.11.2017'!$A$1:$N$288</definedName>
    <definedName name="_xlnm.Print_Area" localSheetId="6">'24.05.2018'!$A$1:$N$311</definedName>
    <definedName name="_xlnm.Print_Area" localSheetId="2">'29.09'!$A$1:$N$261</definedName>
    <definedName name="_xlnm.Print_Area" localSheetId="0">'новая форма'!$A$1:$N$259</definedName>
  </definedNames>
  <calcPr fullCalcOnLoad="1" refMode="R1C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<sst xmlns="http://schemas.openxmlformats.org/spreadsheetml/2006/main" count="3566" uniqueCount="302">
  <si>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</si>
  <si>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</si>
  <si>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</si>
  <si>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</si>
  <si>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</si>
  <si>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</si>
  <si>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</si>
  <si>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</si>
  <si>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</si>
  <si>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</si>
  <si>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</si>
  <si>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</si>
  <si>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</si>
  <si>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</si>
  <si>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</si>
  <si>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</si>
  <si>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</si>
  <si>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</si>
  <si>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</si>
  <si>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</si>
  <si>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</si>
  <si>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</si>
  <si>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</si>
  <si>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</si>
  <si>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</si>
  <si>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</si>
  <si>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</si>
  <si>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</si>
  <si>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</si>
  <si>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</si>
  <si>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</si>
  <si>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</si>
  <si>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</si>
  <si>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</si>
  <si>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</si>
  <si>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</si>
  <si>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</si>
  <si>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</si>
  <si>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</si>
  <si>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</si>
  <si>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</si>
  <si>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</si>
  <si>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</si>
  <si>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</si>
  <si>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</si>
  <si>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</si>
  <si>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</si>
  <si>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</si>
  <si>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</si>
  <si>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</si>
  <si>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</si>
  <si>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</si>
  <si>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</si>
  <si>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</si>
  <si>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</si>
  <si>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</si>
  <si>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</si>
  <si>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</si>
  <si>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</si>
  <si>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</si>
  <si>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</si>
  <si>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</si>
  <si>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</si>
  <si>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</si>
  <si>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</si>
  <si>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</si>
  <si>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</si>
  <si>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</si>
  <si>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</si>
  <si>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</si>
  <si>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</si>
  <si>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</si>
  <si>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</si>
  <si>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</si>
  <si>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</si>
  <si>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</si>
  <si>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</si>
  <si>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</si>
  <si>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</si>
  <si>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</si>
  <si>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</si>
  <si>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</si>
  <si>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</si>
  <si>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</si>
  <si>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</si>
  <si>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</si>
  <si>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</si>
  <si>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</si>
  <si>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</si>
  <si>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</si>
  <si>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</si>
  <si>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</si>
  <si>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</si>
  <si>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</si>
  <si>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</si>
  <si>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</si>
  <si>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</si>
  <si>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</si>
  <si>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</si>
  <si>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</si>
  <si>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</si>
  <si>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</si>
  <si>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</si>
  <si>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</si>
  <si>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</si>
  <si>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</si>
  <si>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</si>
  <si>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</si>
  <si>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</si>
  <si>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</si>
  <si>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</si>
  <si>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</si>
  <si>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</si>
  <si>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</si>
  <si>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</si>
  <si>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</si>
  <si>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</si>
  <si>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</si>
  <si>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</si>
  <si>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</si>
  <si>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</si>
  <si>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</si>
  <si>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</si>
  <si>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</si>
  <si>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</si>
  <si>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</si>
  <si>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</si>
  <si>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</si>
  <si>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</si>
  <si>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</si>
  <si>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</si>
  <si>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</si>
  <si>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</si>
  <si>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</si>
  <si>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</si>
  <si>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</si>
  <si>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</si>
  <si>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</si>
  <si>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</si>
  <si>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</si>
  <si>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</si>
  <si>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</si>
  <si>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</si>
  <si>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</si>
  <si>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</si>
  <si>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</si>
  <si>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</si>
  <si>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</si>
  <si>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</si>
  <si>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</si>
  <si>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</si>
  <si>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</si>
  <si>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</si>
  <si>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</si>
  <si>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</si>
  <si>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</si>
  <si>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</si>
  <si>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</si>
  <si>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</si>
  <si>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</si>
  <si>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</si>
  <si>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</si>
  <si>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</si>
  <si>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</si>
  <si>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</si>
  <si>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</si>
  <si>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</si>
  <si>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</si>
  <si>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</si>
  <si>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</si>
  <si>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</si>
  <si>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</si>
  <si>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</si>
  <si>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</si>
  <si>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</si>
  <si>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</si>
  <si>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</si>
  <si>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</si>
  <si>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</si>
  <si>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</si>
  <si>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</si>
  <si>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</si>
  <si>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</si>
  <si>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</si>
  <si>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</si>
  <si>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</si>
  <si>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</si>
  <si>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</si>
  <si>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</si>
  <si>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</si>
  <si>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</si>
  <si>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</si>
  <si>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</si>
  <si>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</si>
  <si>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</si>
  <si>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</si>
  <si>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</si>
  <si>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</si>
  <si>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</si>
  <si>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</si>
  <si>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</si>
  <si>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</si>
  <si>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</si>
  <si>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</si>
  <si>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</si>
  <si>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</si>
  <si>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</si>
  <si>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</si>
  <si>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</si>
  <si>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</si>
  <si>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</si>
  <si>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</si>
  <si>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</si>
  <si>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</si>
  <si>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</si>
  <si>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</si>
  <si>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</si>
  <si>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</si>
  <si>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</si>
  <si>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</si>
  <si>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</si>
  <si>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</si>
  <si>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</si>
  <si>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</si>
  <si>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</si>
  <si>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</si>
  <si>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</si>
  <si>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</si>
  <si>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</si>
  <si>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</si>
  <si>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</si>
  <si>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</si>
  <si>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</si>
  <si>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</si>
  <si>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</si>
  <si>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</si>
  <si>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</si>
  <si>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</si>
  <si>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</si>
  <si>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</si>
  <si>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</si>
  <si>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</si>
  <si>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</si>
  <si>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</si>
  <si>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</si>
  <si>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</si>
  <si>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</si>
  <si>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</si>
  <si>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</si>
  <si>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</si>
  <si>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</si>
  <si>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</si>
  <si>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</si>
  <si>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</si>
  <si>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</si>
  <si>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</si>
  <si>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</si>
  <si>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</si>
  <si>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</si>
  <si>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</si>
  <si>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</si>
  <si>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</si>
  <si>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</si>
  <si>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</si>
  <si>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</si>
  <si>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</si>
  <si>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</si>
  <si>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</si>
  <si>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</si>
  <si>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</si>
  <si>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</si>
  <si>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</si>
  <si>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</si>
  <si>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</si>
  <si>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</si>
  <si>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</si>
  <si>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</si>
  <si>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</si>
  <si>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</si>
  <si>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</si>
  <si>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</si>
  <si>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</si>
  <si>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</si>
  <si>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</si>
  <si>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</si>
  <si>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</si>
  <si>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</si>
  <si>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</si>
  <si>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</si>
  <si>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</si>
  <si>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</si>
  <si>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</si>
  <si>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</si>
  <si>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</si>
  <si>
    <t xml:space="preserve"> Директор  департаменту </t>
  </si>
  <si>
    <t>С.М.Василенко</t>
  </si>
  <si>
    <t>Директор департаменту фінансів</t>
  </si>
  <si>
    <t>В.Є.Святелик</t>
  </si>
  <si>
    <r>
      <t>4. Обсяг бюджетних призначень/бюджетних асигнувань - 10 131,804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- 9 551,804 тис.гривень та спеціального фонду - 580,000 тис.гривень </t>
    </r>
  </si>
  <si>
    <t>Забезпечення діяльностi iншах закладів у сферi соцiального захисту і соціального забезпечення</t>
  </si>
  <si>
    <t xml:space="preserve">19. Розпорядження міського голови від 24.05.2018 № 116 р  "Про внесення змін до розпису міського бюджету м.Миколаєва на 2018 рік, у зв'язку зі зміною обсягів міжбюджетних трансфертів з інших бюджетів" 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</si>
  <si>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від         та департаменту фінансів Миколаївської міської ради  від         05.2018 р. №           /             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</si>
</sst>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wrapText="1"/>
    </xf>
    <xf numFmtId="204" fontId="1" fillId="32" borderId="11" xfId="0" applyNumberFormat="1" applyFont="1" applyFill="1" applyBorder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 wrapText="1"/>
    </xf>
    <xf numFmtId="204" fontId="2" fillId="32" borderId="11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horizontal="center" vertical="center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205" fontId="1" fillId="32" borderId="11" xfId="0" applyNumberFormat="1" applyFont="1" applyFill="1" applyBorder="1" applyAlignment="1">
      <alignment horizontal="right" wrapText="1"/>
    </xf>
    <xf numFmtId="204" fontId="1" fillId="32" borderId="13" xfId="0" applyNumberFormat="1" applyFont="1" applyFill="1" applyBorder="1" applyAlignment="1">
      <alignment horizontal="center" vertical="justify" wrapText="1"/>
    </xf>
    <xf numFmtId="49" fontId="1" fillId="32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32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208" fontId="11" fillId="33" borderId="11" xfId="0" applyNumberFormat="1" applyFont="1" applyFill="1" applyBorder="1" applyAlignment="1">
      <alignment horizontal="center" wrapText="1"/>
    </xf>
    <xf numFmtId="208" fontId="1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8" fontId="1" fillId="33" borderId="11" xfId="0" applyNumberFormat="1" applyFont="1" applyFill="1" applyBorder="1" applyAlignment="1">
      <alignment horizontal="right" wrapText="1"/>
    </xf>
    <xf numFmtId="1" fontId="1" fillId="33" borderId="11" xfId="0" applyNumberFormat="1" applyFont="1" applyFill="1" applyBorder="1" applyAlignment="1">
      <alignment horizontal="center" wrapText="1"/>
    </xf>
    <xf numFmtId="204" fontId="1" fillId="33" borderId="13" xfId="0" applyNumberFormat="1" applyFont="1" applyFill="1" applyBorder="1" applyAlignment="1">
      <alignment horizontal="center" vertical="justify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right" wrapText="1"/>
    </xf>
    <xf numFmtId="2" fontId="10" fillId="32" borderId="0" xfId="0" applyNumberFormat="1" applyFont="1" applyFill="1" applyAlignment="1">
      <alignment/>
    </xf>
    <xf numFmtId="204" fontId="10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horizontal="right" wrapText="1"/>
    </xf>
    <xf numFmtId="2" fontId="2" fillId="32" borderId="0" xfId="0" applyNumberFormat="1" applyFont="1" applyFill="1" applyAlignment="1">
      <alignment/>
    </xf>
    <xf numFmtId="204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08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wrapText="1"/>
    </xf>
    <xf numFmtId="208" fontId="1" fillId="32" borderId="11" xfId="0" applyNumberFormat="1" applyFont="1" applyFill="1" applyBorder="1" applyAlignment="1">
      <alignment wrapText="1"/>
    </xf>
    <xf numFmtId="0" fontId="15" fillId="32" borderId="11" xfId="0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right" wrapText="1"/>
    </xf>
    <xf numFmtId="20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2" fontId="10" fillId="32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52" applyFont="1" applyFill="1" applyBorder="1" applyAlignment="1">
      <alignment horizontal="left" wrapText="1"/>
      <protection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32" borderId="13" xfId="52" applyFont="1" applyFill="1" applyBorder="1" applyAlignment="1">
      <alignment horizontal="left" wrapText="1"/>
      <protection/>
    </xf>
    <xf numFmtId="0" fontId="0" fillId="32" borderId="15" xfId="0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5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0" fontId="1" fillId="32" borderId="13" xfId="52" applyFont="1" applyFill="1" applyBorder="1" applyAlignment="1">
      <alignment horizontal="left" vertical="center" wrapText="1"/>
      <protection/>
    </xf>
    <xf numFmtId="0" fontId="1" fillId="32" borderId="15" xfId="52" applyFont="1" applyFill="1" applyBorder="1" applyAlignment="1">
      <alignment horizontal="left" vertical="center" wrapText="1"/>
      <protection/>
    </xf>
    <xf numFmtId="0" fontId="1" fillId="32" borderId="14" xfId="52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52" applyFont="1" applyFill="1" applyBorder="1" applyAlignment="1">
      <alignment horizontal="center" wrapText="1"/>
      <protection/>
    </xf>
    <xf numFmtId="204" fontId="2" fillId="32" borderId="11" xfId="0" applyNumberFormat="1" applyFont="1" applyFill="1" applyBorder="1" applyAlignment="1">
      <alignment horizontal="left" wrapText="1"/>
    </xf>
    <xf numFmtId="204" fontId="1" fillId="32" borderId="11" xfId="0" applyNumberFormat="1" applyFont="1" applyFill="1" applyBorder="1" applyAlignment="1">
      <alignment horizontal="left" wrapText="1"/>
    </xf>
    <xf numFmtId="205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204" fontId="1" fillId="32" borderId="13" xfId="0" applyNumberFormat="1" applyFont="1" applyFill="1" applyBorder="1" applyAlignment="1">
      <alignment horizontal="left" wrapText="1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208" fontId="1" fillId="32" borderId="13" xfId="0" applyNumberFormat="1" applyFont="1" applyFill="1" applyBorder="1" applyAlignment="1">
      <alignment horizontal="center"/>
    </xf>
    <xf numFmtId="208" fontId="1" fillId="32" borderId="14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14" fontId="1" fillId="32" borderId="13" xfId="0" applyNumberFormat="1" applyFont="1" applyFill="1" applyBorder="1" applyAlignment="1">
      <alignment horizontal="center"/>
    </xf>
    <xf numFmtId="214" fontId="1" fillId="32" borderId="14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204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left" wrapText="1"/>
    </xf>
    <xf numFmtId="49" fontId="1" fillId="32" borderId="15" xfId="0" applyNumberFormat="1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2" fillId="32" borderId="13" xfId="0" applyNumberFormat="1" applyFont="1" applyFill="1" applyBorder="1" applyAlignment="1">
      <alignment horizontal="left" wrapText="1"/>
    </xf>
    <xf numFmtId="2" fontId="2" fillId="32" borderId="15" xfId="0" applyNumberFormat="1" applyFont="1" applyFill="1" applyBorder="1" applyAlignment="1">
      <alignment horizontal="left" wrapText="1"/>
    </xf>
    <xf numFmtId="2" fontId="2" fillId="32" borderId="14" xfId="0" applyNumberFormat="1" applyFont="1" applyFill="1" applyBorder="1" applyAlignment="1">
      <alignment horizontal="left" wrapText="1"/>
    </xf>
    <xf numFmtId="0" fontId="1" fillId="32" borderId="13" xfId="52" applyFont="1" applyFill="1" applyBorder="1" applyAlignment="1">
      <alignment horizontal="left" wrapText="1"/>
      <protection/>
    </xf>
    <xf numFmtId="0" fontId="1" fillId="32" borderId="15" xfId="52" applyFont="1" applyFill="1" applyBorder="1" applyAlignment="1">
      <alignment horizontal="left" wrapText="1"/>
      <protection/>
    </xf>
    <xf numFmtId="0" fontId="1" fillId="32" borderId="14" xfId="52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1" fontId="1" fillId="32" borderId="13" xfId="0" applyNumberFormat="1" applyFont="1" applyFill="1" applyBorder="1" applyAlignment="1">
      <alignment horizontal="left" wrapText="1"/>
    </xf>
    <xf numFmtId="1" fontId="1" fillId="32" borderId="15" xfId="0" applyNumberFormat="1" applyFont="1" applyFill="1" applyBorder="1" applyAlignment="1">
      <alignment horizontal="left" wrapText="1"/>
    </xf>
    <xf numFmtId="1" fontId="1" fillId="32" borderId="14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32" borderId="13" xfId="0" applyNumberFormat="1" applyFont="1" applyFill="1" applyBorder="1" applyAlignment="1">
      <alignment horizontal="left" wrapText="1"/>
    </xf>
    <xf numFmtId="49" fontId="2" fillId="32" borderId="15" xfId="0" applyNumberFormat="1" applyFont="1" applyFill="1" applyBorder="1" applyAlignment="1">
      <alignment horizontal="left" wrapText="1"/>
    </xf>
    <xf numFmtId="49" fontId="2" fillId="32" borderId="1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209" fontId="1" fillId="0" borderId="11" xfId="0" applyNumberFormat="1" applyFont="1" applyFill="1" applyBorder="1" applyAlignment="1">
      <alignment horizontal="center"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04" fontId="2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204" fontId="1" fillId="32" borderId="13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204" fontId="1" fillId="0" borderId="11" xfId="0" applyNumberFormat="1" applyFont="1" applyFill="1" applyBorder="1" applyAlignment="1">
      <alignment horizontal="left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208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208" fontId="10" fillId="32" borderId="13" xfId="0" applyNumberFormat="1" applyFont="1" applyFill="1" applyBorder="1" applyAlignment="1">
      <alignment horizontal="center"/>
    </xf>
    <xf numFmtId="208" fontId="10" fillId="32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04" fontId="1" fillId="33" borderId="13" xfId="0" applyNumberFormat="1" applyFont="1" applyFill="1" applyBorder="1" applyAlignment="1">
      <alignment horizontal="left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1" fontId="1" fillId="32" borderId="13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5" xfId="52" applyFont="1" applyFill="1" applyBorder="1" applyAlignment="1">
      <alignment horizontal="left" vertical="center" wrapText="1"/>
      <protection/>
    </xf>
    <xf numFmtId="0" fontId="2" fillId="32" borderId="14" xfId="52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justify" vertical="top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justify" vertical="top" wrapText="1"/>
    </xf>
    <xf numFmtId="0" fontId="15" fillId="32" borderId="13" xfId="52" applyFont="1" applyFill="1" applyBorder="1" applyAlignment="1">
      <alignment horizontal="left" vertical="center" wrapText="1"/>
      <protection/>
    </xf>
    <xf numFmtId="0" fontId="15" fillId="32" borderId="15" xfId="52" applyFont="1" applyFill="1" applyBorder="1" applyAlignment="1">
      <alignment horizontal="left" vertical="center" wrapText="1"/>
      <protection/>
    </xf>
    <xf numFmtId="0" fontId="15" fillId="32" borderId="14" xfId="52" applyFont="1" applyFill="1" applyBorder="1" applyAlignment="1">
      <alignment horizontal="left" vertical="center" wrapText="1"/>
      <protection/>
    </xf>
    <xf numFmtId="205" fontId="1" fillId="32" borderId="13" xfId="0" applyNumberFormat="1" applyFont="1" applyFill="1" applyBorder="1" applyAlignment="1">
      <alignment horizontal="center"/>
    </xf>
    <xf numFmtId="205" fontId="1" fillId="32" borderId="14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wrapText="1"/>
    </xf>
    <xf numFmtId="0" fontId="2" fillId="32" borderId="13" xfId="0" applyNumberFormat="1" applyFont="1" applyFill="1" applyBorder="1" applyAlignment="1">
      <alignment horizontal="left" vertical="top" wrapText="1"/>
    </xf>
    <xf numFmtId="0" fontId="2" fillId="32" borderId="15" xfId="0" applyNumberFormat="1" applyFont="1" applyFill="1" applyBorder="1" applyAlignment="1">
      <alignment horizontal="left" vertical="top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top" wrapText="1"/>
      <protection/>
    </xf>
    <xf numFmtId="0" fontId="2" fillId="32" borderId="15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209" fontId="1" fillId="32" borderId="13" xfId="0" applyNumberFormat="1" applyFont="1" applyFill="1" applyBorder="1" applyAlignment="1">
      <alignment horizontal="center"/>
    </xf>
    <xf numFmtId="209" fontId="1" fillId="32" borderId="14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left" vertical="center" wrapText="1"/>
    </xf>
    <xf numFmtId="1" fontId="2" fillId="32" borderId="15" xfId="0" applyNumberFormat="1" applyFont="1" applyFill="1" applyBorder="1" applyAlignment="1">
      <alignment horizontal="left" vertical="center" wrapText="1"/>
    </xf>
    <xf numFmtId="1" fontId="2" fillId="32" borderId="14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72" t="s">
        <v>0</v>
      </c>
      <c r="J6" s="372"/>
      <c r="K6" s="372"/>
      <c r="L6" s="372"/>
      <c r="M6" s="372"/>
    </row>
    <row r="7" spans="9:13" ht="15.75">
      <c r="I7" s="372" t="s">
        <v>2</v>
      </c>
      <c r="J7" s="372"/>
      <c r="K7" s="372"/>
      <c r="L7" s="372"/>
      <c r="M7" s="372"/>
    </row>
    <row r="8" spans="9:13" ht="15.75">
      <c r="I8" s="372"/>
      <c r="J8" s="372"/>
      <c r="K8" s="372"/>
      <c r="L8" s="372"/>
      <c r="M8" s="372"/>
    </row>
    <row r="9" spans="9:13" ht="15.75">
      <c r="I9" s="374" t="s">
        <v>3</v>
      </c>
      <c r="J9" s="374"/>
      <c r="K9" s="374"/>
      <c r="L9" s="374"/>
      <c r="M9" s="374"/>
    </row>
    <row r="10" spans="9:13" ht="15.75">
      <c r="I10" s="375" t="s">
        <v>4</v>
      </c>
      <c r="J10" s="375"/>
      <c r="K10" s="375"/>
      <c r="L10" s="375"/>
      <c r="M10" s="375"/>
    </row>
    <row r="11" spans="9:13" ht="15.75">
      <c r="I11" s="376" t="s">
        <v>5</v>
      </c>
      <c r="J11" s="376"/>
      <c r="K11" s="376"/>
      <c r="L11" s="376"/>
      <c r="M11" s="376"/>
    </row>
    <row r="12" spans="9:13" ht="15.75">
      <c r="I12" s="372" t="s">
        <v>6</v>
      </c>
      <c r="J12" s="372"/>
      <c r="K12" s="372"/>
      <c r="L12" s="372"/>
      <c r="M12" s="372"/>
    </row>
    <row r="13" spans="9:13" ht="15.75">
      <c r="I13" s="372" t="s">
        <v>7</v>
      </c>
      <c r="J13" s="372"/>
      <c r="K13" s="372"/>
      <c r="L13" s="372"/>
      <c r="M13" s="372"/>
    </row>
    <row r="14" spans="9:13" ht="15.75" customHeight="1">
      <c r="I14" s="366" t="s">
        <v>185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0" t="s">
        <v>8</v>
      </c>
      <c r="E17" s="370"/>
      <c r="F17" s="370"/>
      <c r="G17" s="370"/>
      <c r="H17" s="370"/>
      <c r="I17" s="370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183</v>
      </c>
      <c r="E19" s="370"/>
      <c r="F19" s="370"/>
      <c r="G19" s="370"/>
      <c r="H19" s="370"/>
      <c r="I19" s="370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7" t="s">
        <v>140</v>
      </c>
      <c r="C27" s="377"/>
      <c r="D27" s="377" t="s">
        <v>13</v>
      </c>
      <c r="E27" s="377"/>
      <c r="F27" s="377"/>
      <c r="G27" s="377"/>
      <c r="H27" s="377"/>
      <c r="I27" s="377"/>
      <c r="J27" s="377"/>
      <c r="K27" s="377"/>
      <c r="L27" s="377"/>
      <c r="M27" s="377"/>
    </row>
    <row r="28" ht="15.75">
      <c r="C28" s="1" t="s">
        <v>14</v>
      </c>
    </row>
    <row r="29" spans="2:14" ht="21" customHeight="1">
      <c r="B29" s="367" t="s">
        <v>190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56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22.5" customHeight="1">
      <c r="A36" s="9"/>
      <c r="B36" s="356" t="s">
        <v>132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20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8" customHeight="1">
      <c r="A38" s="9"/>
      <c r="B38" s="356" t="s">
        <v>176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2:14" ht="17.25" customHeight="1">
      <c r="B39" s="365" t="s">
        <v>170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</row>
    <row r="40" spans="2:14" ht="19.5" customHeight="1">
      <c r="B40" s="359" t="s">
        <v>169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</row>
    <row r="41" spans="2:14" ht="19.5" customHeight="1">
      <c r="B41" s="359" t="s">
        <v>177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21"/>
    </row>
    <row r="42" spans="2:14" ht="19.5" customHeight="1">
      <c r="B42" s="359" t="s">
        <v>186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19.5" customHeight="1">
      <c r="B43" s="359" t="s">
        <v>187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121"/>
    </row>
    <row r="44" spans="2:14" ht="19.5" customHeight="1">
      <c r="B44" s="359" t="s">
        <v>188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121"/>
    </row>
    <row r="45" spans="2:14" ht="19.5" customHeight="1">
      <c r="B45" s="359" t="s">
        <v>189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21"/>
    </row>
    <row r="46" spans="2:3" ht="15.75">
      <c r="B46" s="327" t="s">
        <v>21</v>
      </c>
      <c r="C46" s="327"/>
    </row>
    <row r="47" spans="2:14" ht="30" customHeight="1">
      <c r="B47" s="306" t="s">
        <v>171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</row>
    <row r="48" spans="2:14" ht="19.5" customHeight="1">
      <c r="B48" s="364" t="s">
        <v>22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357" t="s">
        <v>25</v>
      </c>
      <c r="E50" s="357"/>
      <c r="F50" s="357"/>
      <c r="G50" s="357"/>
      <c r="H50" s="357"/>
      <c r="I50" s="357"/>
      <c r="J50" s="357"/>
      <c r="K50" s="357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71"/>
      <c r="E51" s="371"/>
      <c r="F51" s="371"/>
      <c r="G51" s="371"/>
      <c r="H51" s="371"/>
      <c r="I51" s="371"/>
      <c r="J51" s="371"/>
      <c r="K51" s="371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38" t="s">
        <v>127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37" t="s">
        <v>117</v>
      </c>
      <c r="E55" s="237"/>
      <c r="F55" s="237"/>
      <c r="G55" s="237"/>
      <c r="H55" s="237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40">
        <v>4</v>
      </c>
      <c r="E56" s="240"/>
      <c r="F56" s="240"/>
      <c r="G56" s="240"/>
      <c r="H56" s="240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345" t="s">
        <v>38</v>
      </c>
      <c r="E57" s="345"/>
      <c r="F57" s="345"/>
      <c r="G57" s="345"/>
      <c r="H57" s="345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358" t="s">
        <v>178</v>
      </c>
      <c r="E58" s="358"/>
      <c r="F58" s="358"/>
      <c r="G58" s="358"/>
      <c r="H58" s="358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345" t="s">
        <v>40</v>
      </c>
      <c r="E59" s="345"/>
      <c r="F59" s="345"/>
      <c r="G59" s="345"/>
      <c r="H59" s="345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360" t="s">
        <v>150</v>
      </c>
      <c r="E60" s="360"/>
      <c r="F60" s="360"/>
      <c r="G60" s="360"/>
      <c r="H60" s="360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360" t="s">
        <v>151</v>
      </c>
      <c r="E61" s="360"/>
      <c r="F61" s="360"/>
      <c r="G61" s="360"/>
      <c r="H61" s="360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345" t="s">
        <v>42</v>
      </c>
      <c r="E62" s="345"/>
      <c r="F62" s="345"/>
      <c r="G62" s="345"/>
      <c r="H62" s="345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358" t="s">
        <v>160</v>
      </c>
      <c r="E63" s="358"/>
      <c r="F63" s="358"/>
      <c r="G63" s="358"/>
      <c r="H63" s="358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358" t="s">
        <v>161</v>
      </c>
      <c r="E64" s="358"/>
      <c r="F64" s="358"/>
      <c r="G64" s="358"/>
      <c r="H64" s="358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345" t="s">
        <v>44</v>
      </c>
      <c r="E65" s="345"/>
      <c r="F65" s="345"/>
      <c r="G65" s="345"/>
      <c r="H65" s="345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361" t="s">
        <v>168</v>
      </c>
      <c r="E66" s="362"/>
      <c r="F66" s="362"/>
      <c r="G66" s="362"/>
      <c r="H66" s="363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358" t="s">
        <v>162</v>
      </c>
      <c r="E67" s="358"/>
      <c r="F67" s="358"/>
      <c r="G67" s="358"/>
      <c r="H67" s="358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345" t="s">
        <v>46</v>
      </c>
      <c r="E68" s="345"/>
      <c r="F68" s="345"/>
      <c r="G68" s="345"/>
      <c r="H68" s="345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345" t="s">
        <v>48</v>
      </c>
      <c r="E69" s="345"/>
      <c r="F69" s="345"/>
      <c r="G69" s="345"/>
      <c r="H69" s="345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379" t="s">
        <v>153</v>
      </c>
      <c r="E70" s="380"/>
      <c r="F70" s="380"/>
      <c r="G70" s="380"/>
      <c r="H70" s="381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345" t="s">
        <v>50</v>
      </c>
      <c r="E71" s="345"/>
      <c r="F71" s="345"/>
      <c r="G71" s="345"/>
      <c r="H71" s="345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358" t="s">
        <v>163</v>
      </c>
      <c r="E72" s="358"/>
      <c r="F72" s="358"/>
      <c r="G72" s="358"/>
      <c r="H72" s="358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345" t="s">
        <v>32</v>
      </c>
      <c r="E73" s="345"/>
      <c r="F73" s="345"/>
      <c r="G73" s="345"/>
      <c r="H73" s="345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273" t="s">
        <v>154</v>
      </c>
      <c r="E74" s="273"/>
      <c r="F74" s="273"/>
      <c r="G74" s="273"/>
      <c r="H74" s="273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272" t="s">
        <v>33</v>
      </c>
      <c r="E75" s="272"/>
      <c r="F75" s="272"/>
      <c r="G75" s="272"/>
      <c r="H75" s="272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275" t="s">
        <v>179</v>
      </c>
      <c r="E76" s="276"/>
      <c r="F76" s="276"/>
      <c r="G76" s="276"/>
      <c r="H76" s="277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273" t="s">
        <v>158</v>
      </c>
      <c r="E77" s="273"/>
      <c r="F77" s="273"/>
      <c r="G77" s="273"/>
      <c r="H77" s="273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278" t="s">
        <v>180</v>
      </c>
      <c r="E78" s="279"/>
      <c r="F78" s="279"/>
      <c r="G78" s="279"/>
      <c r="H78" s="280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278" t="s">
        <v>155</v>
      </c>
      <c r="E79" s="279"/>
      <c r="F79" s="279"/>
      <c r="G79" s="279"/>
      <c r="H79" s="280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278"/>
      <c r="E81" s="279"/>
      <c r="F81" s="279"/>
      <c r="G81" s="279"/>
      <c r="H81" s="280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278" t="s">
        <v>172</v>
      </c>
      <c r="E82" s="279"/>
      <c r="F82" s="279"/>
      <c r="G82" s="279"/>
      <c r="H82" s="280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274" t="s">
        <v>53</v>
      </c>
      <c r="E83" s="274"/>
      <c r="F83" s="274"/>
      <c r="G83" s="274"/>
      <c r="H83" s="274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346" t="s">
        <v>55</v>
      </c>
      <c r="B86" s="346"/>
      <c r="C86" s="347"/>
      <c r="D86" s="348" t="s">
        <v>56</v>
      </c>
      <c r="E86" s="349"/>
      <c r="F86" s="349"/>
      <c r="G86" s="349"/>
      <c r="H86" s="349"/>
      <c r="I86" s="349"/>
      <c r="J86" s="349"/>
      <c r="K86" s="349"/>
      <c r="L86" s="349"/>
      <c r="M86" s="349"/>
      <c r="N86" s="30"/>
    </row>
    <row r="87" spans="1:14" ht="15" hidden="1" outlineLevel="1">
      <c r="A87" s="236">
        <v>2140</v>
      </c>
      <c r="B87" s="236"/>
      <c r="C87" s="241"/>
      <c r="D87" s="212" t="s">
        <v>57</v>
      </c>
      <c r="E87" s="213"/>
      <c r="F87" s="213"/>
      <c r="G87" s="213"/>
      <c r="H87" s="213"/>
      <c r="I87" s="213"/>
      <c r="J87" s="213"/>
      <c r="K87" s="213"/>
      <c r="L87" s="213"/>
      <c r="M87" s="213"/>
      <c r="N87" s="30"/>
    </row>
    <row r="88" spans="1:14" ht="15" hidden="1" outlineLevel="1">
      <c r="A88" s="236">
        <v>2730</v>
      </c>
      <c r="B88" s="236"/>
      <c r="C88" s="241"/>
      <c r="D88" s="212" t="s">
        <v>58</v>
      </c>
      <c r="E88" s="213"/>
      <c r="F88" s="213"/>
      <c r="G88" s="213"/>
      <c r="H88" s="213"/>
      <c r="I88" s="213"/>
      <c r="J88" s="213"/>
      <c r="K88" s="213"/>
      <c r="L88" s="213"/>
      <c r="M88" s="213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236" t="s">
        <v>60</v>
      </c>
      <c r="B91" s="236"/>
      <c r="C91" s="241"/>
      <c r="D91" s="235" t="s">
        <v>61</v>
      </c>
      <c r="E91" s="236"/>
      <c r="F91" s="236"/>
      <c r="G91" s="236"/>
      <c r="H91" s="236"/>
      <c r="I91" s="236"/>
      <c r="J91" s="236"/>
      <c r="K91" s="236"/>
      <c r="L91" s="236"/>
      <c r="M91" s="236"/>
      <c r="N91" s="30"/>
    </row>
    <row r="92" spans="1:14" ht="15" hidden="1" outlineLevel="1">
      <c r="A92" s="236"/>
      <c r="B92" s="236"/>
      <c r="C92" s="241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38" t="s">
        <v>118</v>
      </c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37" t="s">
        <v>119</v>
      </c>
      <c r="B96" s="237"/>
      <c r="C96" s="237"/>
      <c r="D96" s="237"/>
      <c r="E96" s="237"/>
      <c r="F96" s="237"/>
      <c r="G96" s="237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40">
        <v>1</v>
      </c>
      <c r="B97" s="240"/>
      <c r="C97" s="240"/>
      <c r="D97" s="240"/>
      <c r="E97" s="240"/>
      <c r="F97" s="240"/>
      <c r="G97" s="240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39" t="s">
        <v>62</v>
      </c>
      <c r="B98" s="239"/>
      <c r="C98" s="239"/>
      <c r="D98" s="239"/>
      <c r="E98" s="239"/>
      <c r="F98" s="239"/>
      <c r="G98" s="239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11" t="s">
        <v>63</v>
      </c>
      <c r="B99" s="211"/>
      <c r="C99" s="211"/>
      <c r="D99" s="211"/>
      <c r="E99" s="211"/>
      <c r="F99" s="211"/>
      <c r="G99" s="211"/>
      <c r="H99" s="62" t="s">
        <v>148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11" t="s">
        <v>173</v>
      </c>
      <c r="B100" s="211"/>
      <c r="C100" s="211"/>
      <c r="D100" s="211"/>
      <c r="E100" s="211"/>
      <c r="F100" s="211"/>
      <c r="G100" s="211"/>
      <c r="H100" s="62" t="s">
        <v>148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39" t="s">
        <v>64</v>
      </c>
      <c r="B101" s="239"/>
      <c r="C101" s="239"/>
      <c r="D101" s="239"/>
      <c r="E101" s="239"/>
      <c r="F101" s="239"/>
      <c r="G101" s="239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39" t="s">
        <v>65</v>
      </c>
      <c r="B102" s="239"/>
      <c r="C102" s="239"/>
      <c r="D102" s="239"/>
      <c r="E102" s="239"/>
      <c r="F102" s="239"/>
      <c r="G102" s="239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39" t="s">
        <v>66</v>
      </c>
      <c r="B103" s="239"/>
      <c r="C103" s="239"/>
      <c r="D103" s="239"/>
      <c r="E103" s="239"/>
      <c r="F103" s="239"/>
      <c r="G103" s="239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39" t="s">
        <v>67</v>
      </c>
      <c r="B104" s="239"/>
      <c r="C104" s="239"/>
      <c r="D104" s="239"/>
      <c r="E104" s="239"/>
      <c r="F104" s="239"/>
      <c r="G104" s="239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39" t="s">
        <v>68</v>
      </c>
      <c r="B105" s="239"/>
      <c r="C105" s="239"/>
      <c r="D105" s="239"/>
      <c r="E105" s="239"/>
      <c r="F105" s="239"/>
      <c r="G105" s="239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39" t="s">
        <v>69</v>
      </c>
      <c r="B106" s="239"/>
      <c r="C106" s="239"/>
      <c r="D106" s="239"/>
      <c r="E106" s="239"/>
      <c r="F106" s="239"/>
      <c r="G106" s="239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39" t="s">
        <v>70</v>
      </c>
      <c r="B107" s="239"/>
      <c r="C107" s="239"/>
      <c r="D107" s="239"/>
      <c r="E107" s="239"/>
      <c r="F107" s="239"/>
      <c r="G107" s="239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39" t="s">
        <v>71</v>
      </c>
      <c r="B108" s="239"/>
      <c r="C108" s="239"/>
      <c r="D108" s="239"/>
      <c r="E108" s="239"/>
      <c r="F108" s="239"/>
      <c r="G108" s="239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39" t="s">
        <v>72</v>
      </c>
      <c r="B109" s="239"/>
      <c r="C109" s="239"/>
      <c r="D109" s="239"/>
      <c r="E109" s="239"/>
      <c r="F109" s="239"/>
      <c r="G109" s="239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39" t="s">
        <v>73</v>
      </c>
      <c r="B110" s="239"/>
      <c r="C110" s="239"/>
      <c r="D110" s="239"/>
      <c r="E110" s="239"/>
      <c r="F110" s="239"/>
      <c r="G110" s="239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02" t="s">
        <v>149</v>
      </c>
      <c r="B111" s="203"/>
      <c r="C111" s="203"/>
      <c r="D111" s="203"/>
      <c r="E111" s="203"/>
      <c r="F111" s="203"/>
      <c r="G111" s="204"/>
      <c r="H111" s="62" t="s">
        <v>148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11" t="s">
        <v>74</v>
      </c>
      <c r="B112" s="211"/>
      <c r="C112" s="211"/>
      <c r="D112" s="211"/>
      <c r="E112" s="211"/>
      <c r="F112" s="211"/>
      <c r="G112" s="211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37" t="s">
        <v>76</v>
      </c>
      <c r="B116" s="237" t="s">
        <v>24</v>
      </c>
      <c r="C116" s="243" t="s">
        <v>120</v>
      </c>
      <c r="D116" s="243"/>
      <c r="E116" s="243"/>
      <c r="F116" s="242" t="s">
        <v>77</v>
      </c>
      <c r="G116" s="242"/>
      <c r="H116" s="242" t="s">
        <v>78</v>
      </c>
      <c r="I116" s="242"/>
      <c r="J116" s="242" t="s">
        <v>121</v>
      </c>
      <c r="K116" s="242"/>
      <c r="N116" s="30"/>
    </row>
    <row r="117" spans="1:14" ht="15.75">
      <c r="A117" s="237"/>
      <c r="B117" s="237"/>
      <c r="C117" s="243"/>
      <c r="D117" s="243"/>
      <c r="E117" s="243"/>
      <c r="F117" s="242"/>
      <c r="G117" s="242"/>
      <c r="H117" s="242"/>
      <c r="I117" s="242"/>
      <c r="J117" s="242"/>
      <c r="K117" s="242"/>
      <c r="N117" s="30"/>
    </row>
    <row r="118" spans="1:14" ht="15.75">
      <c r="A118" s="12">
        <v>1</v>
      </c>
      <c r="B118" s="12">
        <v>2</v>
      </c>
      <c r="C118" s="271">
        <v>3</v>
      </c>
      <c r="D118" s="271"/>
      <c r="E118" s="271"/>
      <c r="F118" s="270">
        <v>4</v>
      </c>
      <c r="G118" s="270"/>
      <c r="H118" s="270">
        <v>5</v>
      </c>
      <c r="I118" s="270"/>
      <c r="J118" s="270">
        <v>6</v>
      </c>
      <c r="K118" s="270"/>
      <c r="N118" s="30"/>
    </row>
    <row r="119" spans="1:14" ht="84.75" customHeight="1" hidden="1" outlineLevel="1">
      <c r="A119" s="21" t="s">
        <v>37</v>
      </c>
      <c r="B119" s="58" t="s">
        <v>26</v>
      </c>
      <c r="C119" s="205" t="s">
        <v>79</v>
      </c>
      <c r="D119" s="248"/>
      <c r="E119" s="249"/>
      <c r="F119" s="244"/>
      <c r="G119" s="245"/>
      <c r="H119" s="235"/>
      <c r="I119" s="241"/>
      <c r="J119" s="235"/>
      <c r="K119" s="241"/>
      <c r="N119" s="30"/>
    </row>
    <row r="120" spans="1:14" ht="134.25" customHeight="1" collapsed="1">
      <c r="A120" s="50" t="s">
        <v>37</v>
      </c>
      <c r="B120" s="60" t="s">
        <v>148</v>
      </c>
      <c r="C120" s="353" t="s">
        <v>139</v>
      </c>
      <c r="D120" s="354"/>
      <c r="E120" s="355"/>
      <c r="F120" s="268"/>
      <c r="G120" s="269"/>
      <c r="H120" s="194"/>
      <c r="I120" s="195"/>
      <c r="J120" s="194"/>
      <c r="K120" s="195"/>
      <c r="N120" s="30"/>
    </row>
    <row r="121" spans="1:14" ht="19.5" customHeight="1">
      <c r="A121" s="17"/>
      <c r="B121" s="58"/>
      <c r="C121" s="205" t="s">
        <v>80</v>
      </c>
      <c r="D121" s="248"/>
      <c r="E121" s="249"/>
      <c r="F121" s="194"/>
      <c r="G121" s="195"/>
      <c r="H121" s="235"/>
      <c r="I121" s="241"/>
      <c r="J121" s="235"/>
      <c r="K121" s="241"/>
      <c r="N121" s="30"/>
    </row>
    <row r="122" spans="1:14" ht="23.25" customHeight="1">
      <c r="A122" s="50"/>
      <c r="B122" s="59"/>
      <c r="C122" s="250" t="s">
        <v>81</v>
      </c>
      <c r="D122" s="248"/>
      <c r="E122" s="249"/>
      <c r="F122" s="244" t="s">
        <v>181</v>
      </c>
      <c r="G122" s="245"/>
      <c r="H122" s="252" t="s">
        <v>133</v>
      </c>
      <c r="I122" s="253"/>
      <c r="J122" s="258">
        <f>I58</f>
        <v>190</v>
      </c>
      <c r="K122" s="259"/>
      <c r="N122" s="30"/>
    </row>
    <row r="123" spans="1:14" ht="19.5" customHeight="1">
      <c r="A123" s="50"/>
      <c r="B123" s="59"/>
      <c r="C123" s="251" t="s">
        <v>83</v>
      </c>
      <c r="D123" s="248"/>
      <c r="E123" s="249"/>
      <c r="F123" s="244"/>
      <c r="G123" s="245"/>
      <c r="H123" s="254"/>
      <c r="I123" s="255"/>
      <c r="J123" s="254"/>
      <c r="K123" s="255"/>
      <c r="N123" s="30"/>
    </row>
    <row r="124" spans="1:14" ht="19.5" customHeight="1">
      <c r="A124" s="50"/>
      <c r="B124" s="59"/>
      <c r="C124" s="250" t="s">
        <v>84</v>
      </c>
      <c r="D124" s="248"/>
      <c r="E124" s="249"/>
      <c r="F124" s="244" t="s">
        <v>85</v>
      </c>
      <c r="G124" s="245"/>
      <c r="H124" s="252" t="s">
        <v>133</v>
      </c>
      <c r="I124" s="253"/>
      <c r="J124" s="254">
        <v>90</v>
      </c>
      <c r="K124" s="255"/>
      <c r="N124" s="30"/>
    </row>
    <row r="125" spans="1:14" ht="19.5" customHeight="1">
      <c r="A125" s="50"/>
      <c r="B125" s="59"/>
      <c r="C125" s="251" t="s">
        <v>86</v>
      </c>
      <c r="D125" s="248"/>
      <c r="E125" s="249"/>
      <c r="F125" s="244"/>
      <c r="G125" s="245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50" t="s">
        <v>87</v>
      </c>
      <c r="D126" s="248"/>
      <c r="E126" s="249"/>
      <c r="F126" s="244" t="s">
        <v>82</v>
      </c>
      <c r="G126" s="245"/>
      <c r="H126" s="252" t="s">
        <v>88</v>
      </c>
      <c r="I126" s="253"/>
      <c r="J126" s="343">
        <f>J122/J124*1000</f>
        <v>2111.1111111111113</v>
      </c>
      <c r="K126" s="344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05" t="s">
        <v>40</v>
      </c>
      <c r="D127" s="248"/>
      <c r="E127" s="249"/>
      <c r="F127" s="194"/>
      <c r="G127" s="195"/>
      <c r="H127" s="254"/>
      <c r="I127" s="255"/>
      <c r="J127" s="254"/>
      <c r="K127" s="255"/>
    </row>
    <row r="128" spans="1:11" ht="51.75" customHeight="1" collapsed="1">
      <c r="A128" s="50" t="s">
        <v>39</v>
      </c>
      <c r="B128" s="60" t="s">
        <v>148</v>
      </c>
      <c r="C128" s="205" t="s">
        <v>150</v>
      </c>
      <c r="D128" s="248"/>
      <c r="E128" s="249"/>
      <c r="F128" s="194"/>
      <c r="G128" s="195"/>
      <c r="H128" s="254"/>
      <c r="I128" s="255"/>
      <c r="J128" s="254"/>
      <c r="K128" s="255"/>
    </row>
    <row r="129" spans="1:11" ht="19.5" customHeight="1">
      <c r="A129" s="17"/>
      <c r="B129" s="58"/>
      <c r="C129" s="205" t="s">
        <v>80</v>
      </c>
      <c r="D129" s="248"/>
      <c r="E129" s="249"/>
      <c r="F129" s="194"/>
      <c r="G129" s="195"/>
      <c r="H129" s="254"/>
      <c r="I129" s="255"/>
      <c r="J129" s="254"/>
      <c r="K129" s="255"/>
    </row>
    <row r="130" spans="1:11" ht="39.75" customHeight="1">
      <c r="A130" s="17"/>
      <c r="B130" s="58"/>
      <c r="C130" s="196" t="s">
        <v>89</v>
      </c>
      <c r="D130" s="248"/>
      <c r="E130" s="249"/>
      <c r="F130" s="244" t="s">
        <v>181</v>
      </c>
      <c r="G130" s="245"/>
      <c r="H130" s="252" t="s">
        <v>133</v>
      </c>
      <c r="I130" s="253"/>
      <c r="J130" s="246">
        <f>I60</f>
        <v>50.4</v>
      </c>
      <c r="K130" s="247"/>
    </row>
    <row r="131" spans="1:14" ht="19.5" customHeight="1">
      <c r="A131" s="17"/>
      <c r="B131" s="58"/>
      <c r="C131" s="251" t="s">
        <v>83</v>
      </c>
      <c r="D131" s="248"/>
      <c r="E131" s="249"/>
      <c r="F131" s="194"/>
      <c r="G131" s="195"/>
      <c r="H131" s="339"/>
      <c r="I131" s="340"/>
      <c r="J131" s="339"/>
      <c r="K131" s="340"/>
      <c r="M131" s="31"/>
      <c r="N131" s="31"/>
    </row>
    <row r="132" spans="1:14" ht="19.5" customHeight="1">
      <c r="A132" s="17"/>
      <c r="B132" s="58"/>
      <c r="C132" s="350" t="s">
        <v>90</v>
      </c>
      <c r="D132" s="248"/>
      <c r="E132" s="249"/>
      <c r="F132" s="235" t="s">
        <v>85</v>
      </c>
      <c r="G132" s="241"/>
      <c r="H132" s="252" t="s">
        <v>133</v>
      </c>
      <c r="I132" s="253"/>
      <c r="J132" s="330">
        <v>252</v>
      </c>
      <c r="K132" s="331"/>
      <c r="M132" s="76"/>
      <c r="N132" s="32"/>
    </row>
    <row r="133" spans="1:14" ht="19.5" customHeight="1">
      <c r="A133" s="17"/>
      <c r="B133" s="58"/>
      <c r="C133" s="251" t="s">
        <v>86</v>
      </c>
      <c r="D133" s="248"/>
      <c r="E133" s="249"/>
      <c r="F133" s="194"/>
      <c r="G133" s="195"/>
      <c r="H133" s="339"/>
      <c r="I133" s="340"/>
      <c r="J133" s="339"/>
      <c r="K133" s="340"/>
      <c r="M133" s="76"/>
      <c r="N133" s="31"/>
    </row>
    <row r="134" spans="1:11" ht="19.5" customHeight="1">
      <c r="A134" s="17"/>
      <c r="B134" s="58"/>
      <c r="C134" s="382" t="s">
        <v>91</v>
      </c>
      <c r="D134" s="248"/>
      <c r="E134" s="249"/>
      <c r="F134" s="235" t="s">
        <v>82</v>
      </c>
      <c r="G134" s="241"/>
      <c r="H134" s="252" t="s">
        <v>88</v>
      </c>
      <c r="I134" s="253"/>
      <c r="J134" s="328">
        <f>J130/J132*1000</f>
        <v>199.99999999999997</v>
      </c>
      <c r="K134" s="329"/>
    </row>
    <row r="135" spans="1:13" s="33" customFormat="1" ht="70.5" customHeight="1">
      <c r="A135" s="115" t="s">
        <v>41</v>
      </c>
      <c r="B135" s="120" t="s">
        <v>148</v>
      </c>
      <c r="C135" s="227" t="s">
        <v>151</v>
      </c>
      <c r="D135" s="228"/>
      <c r="E135" s="229"/>
      <c r="F135" s="341"/>
      <c r="G135" s="342"/>
      <c r="H135" s="285"/>
      <c r="I135" s="286"/>
      <c r="J135" s="285"/>
      <c r="K135" s="286"/>
      <c r="L135" s="79"/>
      <c r="M135" s="77"/>
    </row>
    <row r="136" spans="1:13" s="33" customFormat="1" ht="19.5" customHeight="1">
      <c r="A136" s="115"/>
      <c r="B136" s="108"/>
      <c r="C136" s="227" t="s">
        <v>80</v>
      </c>
      <c r="D136" s="230"/>
      <c r="E136" s="231"/>
      <c r="F136" s="341"/>
      <c r="G136" s="342"/>
      <c r="H136" s="285"/>
      <c r="I136" s="286"/>
      <c r="J136" s="285"/>
      <c r="K136" s="286"/>
      <c r="L136" s="79"/>
      <c r="M136" s="77"/>
    </row>
    <row r="137" spans="1:13" s="33" customFormat="1" ht="49.5" customHeight="1">
      <c r="A137" s="115"/>
      <c r="B137" s="108"/>
      <c r="C137" s="232" t="s">
        <v>92</v>
      </c>
      <c r="D137" s="233"/>
      <c r="E137" s="234"/>
      <c r="F137" s="244" t="s">
        <v>181</v>
      </c>
      <c r="G137" s="245"/>
      <c r="H137" s="262" t="s">
        <v>133</v>
      </c>
      <c r="I137" s="263"/>
      <c r="J137" s="351">
        <f>I61</f>
        <v>2004.443</v>
      </c>
      <c r="K137" s="352"/>
      <c r="L137" s="79"/>
      <c r="M137" s="77"/>
    </row>
    <row r="138" spans="1:13" s="33" customFormat="1" ht="19.5" customHeight="1">
      <c r="A138" s="115"/>
      <c r="B138" s="108"/>
      <c r="C138" s="215" t="s">
        <v>83</v>
      </c>
      <c r="D138" s="216"/>
      <c r="E138" s="217"/>
      <c r="F138" s="341"/>
      <c r="G138" s="342"/>
      <c r="H138" s="285"/>
      <c r="I138" s="286"/>
      <c r="J138" s="285"/>
      <c r="K138" s="286"/>
      <c r="L138" s="79"/>
      <c r="M138" s="77"/>
    </row>
    <row r="139" spans="1:13" s="33" customFormat="1" ht="19.5" customHeight="1">
      <c r="A139" s="115"/>
      <c r="B139" s="108"/>
      <c r="C139" s="218" t="s">
        <v>106</v>
      </c>
      <c r="D139" s="219"/>
      <c r="E139" s="220"/>
      <c r="F139" s="281" t="s">
        <v>85</v>
      </c>
      <c r="G139" s="282"/>
      <c r="H139" s="262" t="s">
        <v>133</v>
      </c>
      <c r="I139" s="263"/>
      <c r="J139" s="330">
        <v>4081</v>
      </c>
      <c r="K139" s="331"/>
      <c r="L139" s="79"/>
      <c r="M139" s="77"/>
    </row>
    <row r="140" spans="1:13" s="33" customFormat="1" ht="19.5" customHeight="1">
      <c r="A140" s="115"/>
      <c r="B140" s="108"/>
      <c r="C140" s="215" t="s">
        <v>86</v>
      </c>
      <c r="D140" s="216"/>
      <c r="E140" s="217"/>
      <c r="F140" s="341"/>
      <c r="G140" s="342"/>
      <c r="H140" s="285"/>
      <c r="I140" s="286"/>
      <c r="J140" s="285"/>
      <c r="K140" s="286"/>
      <c r="L140" s="79"/>
      <c r="M140" s="77"/>
    </row>
    <row r="141" spans="1:13" s="33" customFormat="1" ht="19.5" customHeight="1">
      <c r="A141" s="115"/>
      <c r="B141" s="108"/>
      <c r="C141" s="218" t="s">
        <v>91</v>
      </c>
      <c r="D141" s="219"/>
      <c r="E141" s="220"/>
      <c r="F141" s="281" t="s">
        <v>82</v>
      </c>
      <c r="G141" s="282"/>
      <c r="H141" s="262" t="s">
        <v>88</v>
      </c>
      <c r="I141" s="263"/>
      <c r="J141" s="328">
        <f>J137/J139*1000</f>
        <v>491.1646655231561</v>
      </c>
      <c r="K141" s="329"/>
      <c r="L141" s="79"/>
      <c r="M141" s="77"/>
    </row>
    <row r="142" spans="1:11" ht="163.5" customHeight="1" hidden="1">
      <c r="A142" s="50"/>
      <c r="B142" s="59"/>
      <c r="F142" s="235"/>
      <c r="G142" s="241"/>
      <c r="H142" s="252"/>
      <c r="I142" s="253"/>
      <c r="J142" s="328"/>
      <c r="K142" s="329"/>
    </row>
    <row r="143" spans="1:11" ht="19.5" customHeight="1" hidden="1">
      <c r="A143" s="50"/>
      <c r="B143" s="59"/>
      <c r="F143" s="235"/>
      <c r="G143" s="241"/>
      <c r="H143" s="252"/>
      <c r="I143" s="253"/>
      <c r="J143" s="328"/>
      <c r="K143" s="329"/>
    </row>
    <row r="144" spans="1:11" ht="19.5" customHeight="1" hidden="1">
      <c r="A144" s="50"/>
      <c r="B144" s="59"/>
      <c r="F144" s="235" t="s">
        <v>82</v>
      </c>
      <c r="G144" s="241"/>
      <c r="H144" s="252" t="s">
        <v>135</v>
      </c>
      <c r="I144" s="253"/>
      <c r="J144" s="334"/>
      <c r="K144" s="335"/>
    </row>
    <row r="145" spans="1:11" ht="19.5" customHeight="1" hidden="1">
      <c r="A145" s="50"/>
      <c r="B145" s="59"/>
      <c r="F145" s="194"/>
      <c r="G145" s="195"/>
      <c r="H145" s="339"/>
      <c r="I145" s="340"/>
      <c r="J145" s="328"/>
      <c r="K145" s="329"/>
    </row>
    <row r="146" spans="1:11" ht="19.5" customHeight="1" hidden="1">
      <c r="A146" s="50"/>
      <c r="B146" s="59"/>
      <c r="F146" s="235" t="s">
        <v>85</v>
      </c>
      <c r="G146" s="241"/>
      <c r="H146" s="252" t="s">
        <v>133</v>
      </c>
      <c r="I146" s="253"/>
      <c r="J146" s="330"/>
      <c r="K146" s="331"/>
    </row>
    <row r="147" spans="1:11" ht="19.5" customHeight="1" hidden="1">
      <c r="A147" s="50"/>
      <c r="B147" s="59"/>
      <c r="F147" s="194"/>
      <c r="G147" s="195"/>
      <c r="H147" s="339"/>
      <c r="I147" s="340"/>
      <c r="J147" s="328"/>
      <c r="K147" s="329"/>
    </row>
    <row r="148" spans="1:11" ht="19.5" customHeight="1" hidden="1">
      <c r="A148" s="50"/>
      <c r="B148" s="59"/>
      <c r="F148" s="235" t="s">
        <v>82</v>
      </c>
      <c r="G148" s="241"/>
      <c r="H148" s="252" t="s">
        <v>88</v>
      </c>
      <c r="I148" s="253"/>
      <c r="J148" s="334"/>
      <c r="K148" s="335"/>
    </row>
    <row r="149" spans="1:11" ht="37.5" customHeight="1" hidden="1" outlineLevel="1">
      <c r="A149" s="17" t="s">
        <v>41</v>
      </c>
      <c r="B149" s="58" t="s">
        <v>26</v>
      </c>
      <c r="C149" s="202" t="s">
        <v>27</v>
      </c>
      <c r="D149" s="203"/>
      <c r="E149" s="204"/>
      <c r="F149" s="235"/>
      <c r="G149" s="241"/>
      <c r="H149" s="254"/>
      <c r="I149" s="255"/>
      <c r="J149" s="254"/>
      <c r="K149" s="255"/>
    </row>
    <row r="150" spans="1:11" ht="144.75" customHeight="1" collapsed="1">
      <c r="A150" s="50" t="s">
        <v>43</v>
      </c>
      <c r="B150" s="60" t="s">
        <v>148</v>
      </c>
      <c r="C150" s="221" t="s">
        <v>164</v>
      </c>
      <c r="D150" s="222"/>
      <c r="E150" s="223"/>
      <c r="F150" s="235"/>
      <c r="G150" s="241"/>
      <c r="H150" s="254"/>
      <c r="I150" s="255"/>
      <c r="J150" s="254"/>
      <c r="K150" s="255"/>
    </row>
    <row r="151" spans="1:11" ht="19.5" customHeight="1">
      <c r="A151" s="50"/>
      <c r="B151" s="59"/>
      <c r="C151" s="205" t="s">
        <v>80</v>
      </c>
      <c r="D151" s="206"/>
      <c r="E151" s="207"/>
      <c r="F151" s="194"/>
      <c r="G151" s="195"/>
      <c r="H151" s="254"/>
      <c r="I151" s="255"/>
      <c r="J151" s="254"/>
      <c r="K151" s="255"/>
    </row>
    <row r="152" spans="1:11" ht="19.5" customHeight="1">
      <c r="A152" s="50"/>
      <c r="B152" s="59"/>
      <c r="C152" s="196" t="s">
        <v>93</v>
      </c>
      <c r="D152" s="197"/>
      <c r="E152" s="198"/>
      <c r="F152" s="244" t="s">
        <v>181</v>
      </c>
      <c r="G152" s="245"/>
      <c r="H152" s="262" t="s">
        <v>133</v>
      </c>
      <c r="I152" s="263"/>
      <c r="J152" s="260">
        <f>I63</f>
        <v>23.318</v>
      </c>
      <c r="K152" s="261"/>
    </row>
    <row r="153" spans="1:11" ht="19.5" customHeight="1">
      <c r="A153" s="50"/>
      <c r="B153" s="59"/>
      <c r="C153" s="208" t="s">
        <v>83</v>
      </c>
      <c r="D153" s="209"/>
      <c r="E153" s="210"/>
      <c r="F153" s="194"/>
      <c r="G153" s="195"/>
      <c r="H153" s="254"/>
      <c r="I153" s="255"/>
      <c r="J153" s="254"/>
      <c r="K153" s="255"/>
    </row>
    <row r="154" spans="1:11" ht="19.5" customHeight="1">
      <c r="A154" s="50"/>
      <c r="B154" s="59"/>
      <c r="C154" s="212" t="s">
        <v>90</v>
      </c>
      <c r="D154" s="213"/>
      <c r="E154" s="214"/>
      <c r="F154" s="235" t="s">
        <v>85</v>
      </c>
      <c r="G154" s="241"/>
      <c r="H154" s="252" t="s">
        <v>133</v>
      </c>
      <c r="I154" s="253"/>
      <c r="J154" s="254">
        <v>3</v>
      </c>
      <c r="K154" s="255"/>
    </row>
    <row r="155" spans="1:11" ht="19.5" customHeight="1">
      <c r="A155" s="50"/>
      <c r="B155" s="59"/>
      <c r="C155" s="208" t="s">
        <v>86</v>
      </c>
      <c r="D155" s="209"/>
      <c r="E155" s="210"/>
      <c r="F155" s="194"/>
      <c r="G155" s="195"/>
      <c r="H155" s="254"/>
      <c r="I155" s="255"/>
      <c r="J155" s="254"/>
      <c r="K155" s="255"/>
    </row>
    <row r="156" spans="1:15" ht="19.5" customHeight="1">
      <c r="A156" s="50"/>
      <c r="B156" s="59"/>
      <c r="C156" s="199" t="s">
        <v>94</v>
      </c>
      <c r="D156" s="200"/>
      <c r="E156" s="201"/>
      <c r="F156" s="235" t="s">
        <v>95</v>
      </c>
      <c r="G156" s="241"/>
      <c r="H156" s="252" t="s">
        <v>88</v>
      </c>
      <c r="I156" s="253"/>
      <c r="J156" s="328">
        <f>J152/J154/12*1000</f>
        <v>647.7222222222222</v>
      </c>
      <c r="K156" s="329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224" t="s">
        <v>161</v>
      </c>
      <c r="D157" s="225"/>
      <c r="E157" s="226"/>
      <c r="F157" s="235"/>
      <c r="G157" s="241"/>
      <c r="H157" s="254"/>
      <c r="I157" s="255"/>
      <c r="J157" s="254"/>
      <c r="K157" s="255"/>
      <c r="L157" s="79"/>
      <c r="M157" s="77"/>
      <c r="N157" s="33"/>
      <c r="O157" s="33"/>
    </row>
    <row r="158" spans="1:15" ht="19.5" customHeight="1">
      <c r="A158" s="17"/>
      <c r="B158" s="58"/>
      <c r="C158" s="205" t="s">
        <v>80</v>
      </c>
      <c r="D158" s="206"/>
      <c r="E158" s="207"/>
      <c r="F158" s="194"/>
      <c r="G158" s="195"/>
      <c r="H158" s="254"/>
      <c r="I158" s="255"/>
      <c r="J158" s="254"/>
      <c r="K158" s="255"/>
      <c r="L158" s="79"/>
      <c r="M158" s="77"/>
      <c r="N158" s="33"/>
      <c r="O158" s="33"/>
    </row>
    <row r="159" spans="1:15" ht="56.25" customHeight="1">
      <c r="A159" s="17"/>
      <c r="B159" s="58"/>
      <c r="C159" s="264" t="s">
        <v>96</v>
      </c>
      <c r="D159" s="265"/>
      <c r="E159" s="266"/>
      <c r="F159" s="244" t="s">
        <v>181</v>
      </c>
      <c r="G159" s="245"/>
      <c r="H159" s="262" t="s">
        <v>133</v>
      </c>
      <c r="I159" s="263"/>
      <c r="J159" s="260">
        <f>I64</f>
        <v>83.096</v>
      </c>
      <c r="K159" s="261"/>
      <c r="L159" s="79"/>
      <c r="M159" s="77"/>
      <c r="N159" s="33"/>
      <c r="O159" s="33"/>
    </row>
    <row r="160" spans="1:15" ht="19.5" customHeight="1">
      <c r="A160" s="17"/>
      <c r="B160" s="58"/>
      <c r="C160" s="208" t="s">
        <v>83</v>
      </c>
      <c r="D160" s="209"/>
      <c r="E160" s="210"/>
      <c r="F160" s="194"/>
      <c r="G160" s="195"/>
      <c r="H160" s="339"/>
      <c r="I160" s="340"/>
      <c r="J160" s="339"/>
      <c r="K160" s="340"/>
      <c r="L160" s="79"/>
      <c r="M160" s="77"/>
      <c r="N160" s="33"/>
      <c r="O160" s="33"/>
    </row>
    <row r="161" spans="1:15" ht="19.5" customHeight="1">
      <c r="A161" s="17"/>
      <c r="B161" s="58"/>
      <c r="C161" s="212" t="s">
        <v>90</v>
      </c>
      <c r="D161" s="213"/>
      <c r="E161" s="214"/>
      <c r="F161" s="235" t="s">
        <v>85</v>
      </c>
      <c r="G161" s="241"/>
      <c r="H161" s="252" t="s">
        <v>133</v>
      </c>
      <c r="I161" s="253"/>
      <c r="J161" s="330">
        <v>15</v>
      </c>
      <c r="K161" s="331"/>
      <c r="L161" s="79"/>
      <c r="M161" s="77"/>
      <c r="N161" s="33"/>
      <c r="O161" s="33"/>
    </row>
    <row r="162" spans="1:15" ht="19.5" customHeight="1">
      <c r="A162" s="17"/>
      <c r="B162" s="58"/>
      <c r="C162" s="208" t="s">
        <v>86</v>
      </c>
      <c r="D162" s="209"/>
      <c r="E162" s="210"/>
      <c r="F162" s="194"/>
      <c r="G162" s="195"/>
      <c r="H162" s="339"/>
      <c r="I162" s="340"/>
      <c r="J162" s="339"/>
      <c r="K162" s="340"/>
      <c r="L162" s="79"/>
      <c r="M162" s="77"/>
      <c r="N162" s="33"/>
      <c r="O162" s="33"/>
    </row>
    <row r="163" spans="1:15" ht="19.5" customHeight="1">
      <c r="A163" s="50"/>
      <c r="B163" s="59"/>
      <c r="C163" s="199" t="s">
        <v>94</v>
      </c>
      <c r="D163" s="200"/>
      <c r="E163" s="201"/>
      <c r="F163" s="235" t="s">
        <v>95</v>
      </c>
      <c r="G163" s="241"/>
      <c r="H163" s="252" t="s">
        <v>88</v>
      </c>
      <c r="I163" s="253"/>
      <c r="J163" s="328">
        <v>500</v>
      </c>
      <c r="K163" s="329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202" t="s">
        <v>28</v>
      </c>
      <c r="D164" s="203"/>
      <c r="E164" s="204"/>
      <c r="F164" s="235"/>
      <c r="G164" s="241"/>
      <c r="H164" s="339"/>
      <c r="I164" s="340"/>
      <c r="J164" s="339"/>
      <c r="K164" s="340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202" t="s">
        <v>152</v>
      </c>
      <c r="D165" s="203"/>
      <c r="E165" s="204"/>
      <c r="F165" s="235"/>
      <c r="G165" s="241"/>
      <c r="H165" s="339"/>
      <c r="I165" s="340"/>
      <c r="J165" s="339"/>
      <c r="K165" s="340"/>
      <c r="L165" s="79"/>
      <c r="M165" s="77"/>
      <c r="N165" s="33"/>
      <c r="O165" s="33"/>
    </row>
    <row r="166" spans="1:15" ht="19.5" customHeight="1">
      <c r="A166" s="17"/>
      <c r="B166" s="58"/>
      <c r="C166" s="205" t="s">
        <v>80</v>
      </c>
      <c r="D166" s="206"/>
      <c r="E166" s="207"/>
      <c r="F166" s="194"/>
      <c r="G166" s="195"/>
      <c r="H166" s="336"/>
      <c r="I166" s="337"/>
      <c r="J166" s="336"/>
      <c r="K166" s="337"/>
      <c r="L166" s="79"/>
      <c r="M166" s="77"/>
      <c r="N166" s="33"/>
      <c r="O166" s="33"/>
    </row>
    <row r="167" spans="1:15" ht="19.5" customHeight="1">
      <c r="A167" s="17"/>
      <c r="B167" s="58"/>
      <c r="C167" s="196" t="s">
        <v>92</v>
      </c>
      <c r="D167" s="197"/>
      <c r="E167" s="198"/>
      <c r="F167" s="244" t="s">
        <v>181</v>
      </c>
      <c r="G167" s="245"/>
      <c r="H167" s="262" t="s">
        <v>133</v>
      </c>
      <c r="I167" s="263"/>
      <c r="J167" s="260">
        <f>I66</f>
        <v>240</v>
      </c>
      <c r="K167" s="261"/>
      <c r="L167" s="79"/>
      <c r="M167" s="77"/>
      <c r="N167" s="33"/>
      <c r="O167" s="33"/>
    </row>
    <row r="168" spans="1:15" ht="19.5" customHeight="1">
      <c r="A168" s="17"/>
      <c r="B168" s="58"/>
      <c r="C168" s="208" t="s">
        <v>83</v>
      </c>
      <c r="D168" s="209"/>
      <c r="E168" s="210"/>
      <c r="F168" s="194"/>
      <c r="G168" s="195"/>
      <c r="H168" s="336"/>
      <c r="I168" s="337"/>
      <c r="J168" s="336"/>
      <c r="K168" s="337"/>
      <c r="L168" s="79"/>
      <c r="M168" s="77"/>
      <c r="N168" s="33"/>
      <c r="O168" s="33"/>
    </row>
    <row r="169" spans="1:15" ht="19.5" customHeight="1">
      <c r="A169" s="17"/>
      <c r="B169" s="58"/>
      <c r="C169" s="212" t="s">
        <v>90</v>
      </c>
      <c r="D169" s="213"/>
      <c r="E169" s="214"/>
      <c r="F169" s="235" t="s">
        <v>85</v>
      </c>
      <c r="G169" s="241"/>
      <c r="H169" s="252" t="s">
        <v>133</v>
      </c>
      <c r="I169" s="253"/>
      <c r="J169" s="330">
        <v>200</v>
      </c>
      <c r="K169" s="331"/>
      <c r="L169" s="79"/>
      <c r="M169" s="77"/>
      <c r="N169" s="33"/>
      <c r="O169" s="33"/>
    </row>
    <row r="170" spans="1:15" ht="19.5" customHeight="1">
      <c r="A170" s="17"/>
      <c r="B170" s="58"/>
      <c r="C170" s="208" t="s">
        <v>86</v>
      </c>
      <c r="D170" s="209"/>
      <c r="E170" s="210"/>
      <c r="F170" s="194"/>
      <c r="G170" s="195"/>
      <c r="H170" s="336"/>
      <c r="I170" s="337"/>
      <c r="J170" s="336"/>
      <c r="K170" s="337"/>
      <c r="L170" s="79"/>
      <c r="M170" s="77"/>
      <c r="N170" s="33"/>
      <c r="O170" s="33"/>
    </row>
    <row r="171" spans="1:15" ht="19.5" customHeight="1">
      <c r="A171" s="50"/>
      <c r="B171" s="59"/>
      <c r="C171" s="199" t="s">
        <v>91</v>
      </c>
      <c r="D171" s="200"/>
      <c r="E171" s="201"/>
      <c r="F171" s="235" t="s">
        <v>82</v>
      </c>
      <c r="G171" s="241"/>
      <c r="H171" s="252" t="s">
        <v>88</v>
      </c>
      <c r="I171" s="253"/>
      <c r="J171" s="328">
        <f>J167/J169*1000</f>
        <v>1200</v>
      </c>
      <c r="K171" s="329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11" t="s">
        <v>162</v>
      </c>
      <c r="D172" s="211"/>
      <c r="E172" s="211"/>
      <c r="F172" s="240"/>
      <c r="G172" s="240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05" t="s">
        <v>80</v>
      </c>
      <c r="D173" s="206"/>
      <c r="E173" s="207"/>
      <c r="F173" s="194"/>
      <c r="G173" s="195"/>
      <c r="H173" s="336"/>
      <c r="I173" s="337"/>
      <c r="J173" s="336"/>
      <c r="K173" s="337"/>
      <c r="L173" s="79"/>
      <c r="M173" s="77"/>
      <c r="N173" s="33"/>
      <c r="O173" s="33"/>
    </row>
    <row r="174" spans="1:15" ht="19.5" customHeight="1">
      <c r="A174" s="50"/>
      <c r="B174" s="59"/>
      <c r="C174" s="196" t="s">
        <v>92</v>
      </c>
      <c r="D174" s="197"/>
      <c r="E174" s="198"/>
      <c r="F174" s="244" t="s">
        <v>181</v>
      </c>
      <c r="G174" s="245"/>
      <c r="H174" s="262" t="s">
        <v>133</v>
      </c>
      <c r="I174" s="263"/>
      <c r="J174" s="260">
        <f>I67</f>
        <v>63</v>
      </c>
      <c r="K174" s="261"/>
      <c r="L174" s="79"/>
      <c r="M174" s="77"/>
      <c r="N174" s="33"/>
      <c r="O174" s="33"/>
    </row>
    <row r="175" spans="1:15" ht="19.5" customHeight="1">
      <c r="A175" s="50"/>
      <c r="B175" s="59"/>
      <c r="C175" s="208" t="s">
        <v>83</v>
      </c>
      <c r="D175" s="209"/>
      <c r="E175" s="210"/>
      <c r="F175" s="194"/>
      <c r="G175" s="195"/>
      <c r="H175" s="336"/>
      <c r="I175" s="337"/>
      <c r="J175" s="336"/>
      <c r="K175" s="337"/>
      <c r="L175" s="79"/>
      <c r="M175" s="77"/>
      <c r="N175" s="33"/>
      <c r="O175" s="33"/>
    </row>
    <row r="176" spans="1:15" ht="19.5" customHeight="1">
      <c r="A176" s="50"/>
      <c r="B176" s="59"/>
      <c r="C176" s="212" t="s">
        <v>90</v>
      </c>
      <c r="D176" s="213"/>
      <c r="E176" s="214"/>
      <c r="F176" s="235" t="s">
        <v>85</v>
      </c>
      <c r="G176" s="241"/>
      <c r="H176" s="252" t="s">
        <v>133</v>
      </c>
      <c r="I176" s="253"/>
      <c r="J176" s="330">
        <v>45</v>
      </c>
      <c r="K176" s="331"/>
      <c r="L176" s="102"/>
      <c r="M176" s="77"/>
      <c r="N176" s="33"/>
      <c r="O176" s="33"/>
    </row>
    <row r="177" spans="1:15" ht="19.5" customHeight="1">
      <c r="A177" s="50"/>
      <c r="B177" s="59"/>
      <c r="C177" s="208" t="s">
        <v>86</v>
      </c>
      <c r="D177" s="209"/>
      <c r="E177" s="210"/>
      <c r="F177" s="194"/>
      <c r="G177" s="195"/>
      <c r="H177" s="336"/>
      <c r="I177" s="337"/>
      <c r="J177" s="336"/>
      <c r="K177" s="337"/>
      <c r="L177" s="79"/>
      <c r="M177" s="77"/>
      <c r="N177" s="33"/>
      <c r="O177" s="33"/>
    </row>
    <row r="178" spans="1:15" ht="19.5" customHeight="1">
      <c r="A178" s="50"/>
      <c r="B178" s="59"/>
      <c r="C178" s="199" t="s">
        <v>91</v>
      </c>
      <c r="D178" s="200"/>
      <c r="E178" s="201"/>
      <c r="F178" s="235" t="s">
        <v>82</v>
      </c>
      <c r="G178" s="241"/>
      <c r="H178" s="252" t="s">
        <v>88</v>
      </c>
      <c r="I178" s="253"/>
      <c r="J178" s="328">
        <v>1400</v>
      </c>
      <c r="K178" s="329"/>
      <c r="L178" s="79"/>
      <c r="M178" s="77"/>
      <c r="N178" s="33"/>
      <c r="O178" s="33"/>
    </row>
    <row r="179" spans="1:15" ht="108" customHeight="1" hidden="1">
      <c r="A179" s="50"/>
      <c r="B179" s="59"/>
      <c r="C179" s="202" t="s">
        <v>134</v>
      </c>
      <c r="D179" s="203"/>
      <c r="E179" s="204"/>
      <c r="F179" s="235"/>
      <c r="G179" s="241"/>
      <c r="H179" s="252"/>
      <c r="I179" s="253"/>
      <c r="J179" s="328"/>
      <c r="K179" s="329"/>
      <c r="L179" s="79"/>
      <c r="M179" s="77"/>
      <c r="N179" s="33"/>
      <c r="O179" s="33"/>
    </row>
    <row r="180" spans="1:15" ht="19.5" customHeight="1" hidden="1">
      <c r="A180" s="50"/>
      <c r="B180" s="59"/>
      <c r="C180" s="205" t="s">
        <v>80</v>
      </c>
      <c r="D180" s="206"/>
      <c r="E180" s="207"/>
      <c r="F180" s="235"/>
      <c r="G180" s="241"/>
      <c r="H180" s="252"/>
      <c r="I180" s="253"/>
      <c r="J180" s="328"/>
      <c r="K180" s="329"/>
      <c r="L180" s="79"/>
      <c r="M180" s="77"/>
      <c r="N180" s="33"/>
      <c r="O180" s="33"/>
    </row>
    <row r="181" spans="1:15" ht="19.5" customHeight="1" hidden="1">
      <c r="A181" s="50"/>
      <c r="B181" s="59"/>
      <c r="C181" s="199" t="s">
        <v>130</v>
      </c>
      <c r="D181" s="200"/>
      <c r="E181" s="201"/>
      <c r="F181" s="235" t="s">
        <v>82</v>
      </c>
      <c r="G181" s="241"/>
      <c r="H181" s="252" t="s">
        <v>135</v>
      </c>
      <c r="I181" s="253"/>
      <c r="J181" s="334"/>
      <c r="K181" s="335"/>
      <c r="L181" s="79"/>
      <c r="M181" s="77"/>
      <c r="N181" s="33"/>
      <c r="O181" s="33"/>
    </row>
    <row r="182" spans="1:15" ht="19.5" customHeight="1" hidden="1">
      <c r="A182" s="50"/>
      <c r="B182" s="59"/>
      <c r="C182" s="202" t="s">
        <v>83</v>
      </c>
      <c r="D182" s="203"/>
      <c r="E182" s="204"/>
      <c r="F182" s="235"/>
      <c r="G182" s="241"/>
      <c r="H182" s="336"/>
      <c r="I182" s="337"/>
      <c r="J182" s="328"/>
      <c r="K182" s="329"/>
      <c r="L182" s="79"/>
      <c r="M182" s="77"/>
      <c r="N182" s="33"/>
      <c r="O182" s="33"/>
    </row>
    <row r="183" spans="1:15" ht="19.5" customHeight="1" hidden="1">
      <c r="A183" s="50"/>
      <c r="B183" s="59"/>
      <c r="C183" s="199" t="s">
        <v>106</v>
      </c>
      <c r="D183" s="200"/>
      <c r="E183" s="201"/>
      <c r="F183" s="235" t="s">
        <v>85</v>
      </c>
      <c r="G183" s="241"/>
      <c r="H183" s="252" t="s">
        <v>133</v>
      </c>
      <c r="I183" s="253"/>
      <c r="J183" s="330"/>
      <c r="K183" s="331"/>
      <c r="L183" s="79"/>
      <c r="M183" s="77"/>
      <c r="N183" s="33"/>
      <c r="O183" s="33"/>
    </row>
    <row r="184" spans="1:15" ht="19.5" customHeight="1" hidden="1">
      <c r="A184" s="50"/>
      <c r="B184" s="59"/>
      <c r="C184" s="202" t="s">
        <v>86</v>
      </c>
      <c r="D184" s="203"/>
      <c r="E184" s="204"/>
      <c r="F184" s="235"/>
      <c r="G184" s="241"/>
      <c r="H184" s="336"/>
      <c r="I184" s="337"/>
      <c r="J184" s="328"/>
      <c r="K184" s="329"/>
      <c r="L184" s="79"/>
      <c r="M184" s="77"/>
      <c r="N184" s="33"/>
      <c r="O184" s="33"/>
    </row>
    <row r="185" spans="1:15" ht="19.5" customHeight="1" hidden="1">
      <c r="A185" s="50"/>
      <c r="B185" s="59"/>
      <c r="C185" s="199" t="s">
        <v>91</v>
      </c>
      <c r="D185" s="200"/>
      <c r="E185" s="201"/>
      <c r="F185" s="235" t="s">
        <v>88</v>
      </c>
      <c r="G185" s="241"/>
      <c r="H185" s="252" t="s">
        <v>88</v>
      </c>
      <c r="I185" s="253"/>
      <c r="J185" s="328"/>
      <c r="K185" s="329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202" t="s">
        <v>29</v>
      </c>
      <c r="D186" s="203"/>
      <c r="E186" s="204"/>
      <c r="F186" s="244"/>
      <c r="G186" s="245"/>
      <c r="H186" s="336"/>
      <c r="I186" s="337"/>
      <c r="J186" s="336"/>
      <c r="K186" s="337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202" t="s">
        <v>30</v>
      </c>
      <c r="D187" s="203"/>
      <c r="E187" s="204"/>
      <c r="F187" s="235"/>
      <c r="G187" s="241"/>
      <c r="H187" s="235"/>
      <c r="I187" s="241"/>
      <c r="J187" s="235"/>
      <c r="K187" s="241"/>
    </row>
    <row r="188" spans="1:11" ht="51" customHeight="1" collapsed="1">
      <c r="A188" s="50" t="s">
        <v>51</v>
      </c>
      <c r="B188" s="60" t="s">
        <v>148</v>
      </c>
      <c r="C188" s="211" t="s">
        <v>153</v>
      </c>
      <c r="D188" s="211"/>
      <c r="E188" s="211"/>
      <c r="F188" s="270"/>
      <c r="G188" s="270"/>
      <c r="H188" s="270"/>
      <c r="I188" s="270"/>
      <c r="J188" s="270"/>
      <c r="K188" s="270"/>
    </row>
    <row r="189" spans="1:11" ht="19.5" customHeight="1">
      <c r="A189" s="50"/>
      <c r="B189" s="59"/>
      <c r="C189" s="205" t="s">
        <v>80</v>
      </c>
      <c r="D189" s="206"/>
      <c r="E189" s="207"/>
      <c r="F189" s="194"/>
      <c r="G189" s="195"/>
      <c r="H189" s="235"/>
      <c r="I189" s="241"/>
      <c r="J189" s="254"/>
      <c r="K189" s="255"/>
    </row>
    <row r="190" spans="1:11" ht="39.75" customHeight="1">
      <c r="A190" s="50"/>
      <c r="B190" s="59"/>
      <c r="C190" s="196" t="s">
        <v>97</v>
      </c>
      <c r="D190" s="197"/>
      <c r="E190" s="198"/>
      <c r="F190" s="244" t="s">
        <v>181</v>
      </c>
      <c r="G190" s="245"/>
      <c r="H190" s="262" t="s">
        <v>133</v>
      </c>
      <c r="I190" s="263"/>
      <c r="J190" s="260">
        <f>I70</f>
        <v>71.284</v>
      </c>
      <c r="K190" s="261"/>
    </row>
    <row r="191" spans="1:11" ht="19.5" customHeight="1">
      <c r="A191" s="50"/>
      <c r="B191" s="59"/>
      <c r="C191" s="208" t="s">
        <v>83</v>
      </c>
      <c r="D191" s="209"/>
      <c r="E191" s="210"/>
      <c r="F191" s="194"/>
      <c r="G191" s="195"/>
      <c r="H191" s="235"/>
      <c r="I191" s="241"/>
      <c r="J191" s="332"/>
      <c r="K191" s="333"/>
    </row>
    <row r="192" spans="1:11" ht="19.5" customHeight="1">
      <c r="A192" s="50"/>
      <c r="B192" s="59"/>
      <c r="C192" s="212" t="s">
        <v>90</v>
      </c>
      <c r="D192" s="213"/>
      <c r="E192" s="214"/>
      <c r="F192" s="235" t="s">
        <v>85</v>
      </c>
      <c r="G192" s="241"/>
      <c r="H192" s="252" t="s">
        <v>133</v>
      </c>
      <c r="I192" s="253"/>
      <c r="J192" s="291">
        <v>27</v>
      </c>
      <c r="K192" s="292"/>
    </row>
    <row r="193" spans="1:11" ht="19.5" customHeight="1">
      <c r="A193" s="50"/>
      <c r="B193" s="59"/>
      <c r="C193" s="208" t="s">
        <v>86</v>
      </c>
      <c r="D193" s="209"/>
      <c r="E193" s="210"/>
      <c r="F193" s="194"/>
      <c r="G193" s="195"/>
      <c r="H193" s="235"/>
      <c r="I193" s="241"/>
      <c r="J193" s="332"/>
      <c r="K193" s="333"/>
    </row>
    <row r="194" spans="1:11" ht="19.5" customHeight="1">
      <c r="A194" s="50"/>
      <c r="B194" s="59"/>
      <c r="C194" s="212" t="s">
        <v>98</v>
      </c>
      <c r="D194" s="213"/>
      <c r="E194" s="214"/>
      <c r="F194" s="235" t="s">
        <v>95</v>
      </c>
      <c r="G194" s="241"/>
      <c r="H194" s="252" t="s">
        <v>88</v>
      </c>
      <c r="I194" s="253"/>
      <c r="J194" s="252">
        <v>220</v>
      </c>
      <c r="K194" s="253"/>
    </row>
    <row r="195" spans="1:11" ht="39.75" customHeight="1" hidden="1" outlineLevel="1">
      <c r="A195" s="17" t="s">
        <v>49</v>
      </c>
      <c r="B195" s="58" t="s">
        <v>26</v>
      </c>
      <c r="C195" s="202" t="s">
        <v>31</v>
      </c>
      <c r="D195" s="203"/>
      <c r="E195" s="204"/>
      <c r="F195" s="194"/>
      <c r="G195" s="195"/>
      <c r="H195" s="235"/>
      <c r="I195" s="241"/>
      <c r="J195" s="235"/>
      <c r="K195" s="241"/>
    </row>
    <row r="196" spans="1:11" ht="66.75" customHeight="1" collapsed="1">
      <c r="A196" s="50" t="s">
        <v>52</v>
      </c>
      <c r="B196" s="60" t="s">
        <v>148</v>
      </c>
      <c r="C196" s="224" t="s">
        <v>163</v>
      </c>
      <c r="D196" s="225"/>
      <c r="E196" s="226"/>
      <c r="F196" s="235"/>
      <c r="G196" s="241"/>
      <c r="H196" s="235"/>
      <c r="I196" s="241"/>
      <c r="J196" s="235"/>
      <c r="K196" s="241"/>
    </row>
    <row r="197" spans="1:11" ht="19.5" customHeight="1">
      <c r="A197" s="17"/>
      <c r="B197" s="58"/>
      <c r="C197" s="205" t="s">
        <v>80</v>
      </c>
      <c r="D197" s="206"/>
      <c r="E197" s="207"/>
      <c r="F197" s="194"/>
      <c r="G197" s="195"/>
      <c r="H197" s="235"/>
      <c r="I197" s="241"/>
      <c r="J197" s="235"/>
      <c r="K197" s="241"/>
    </row>
    <row r="198" spans="1:11" ht="19.5" customHeight="1">
      <c r="A198" s="17"/>
      <c r="B198" s="58"/>
      <c r="C198" s="196" t="s">
        <v>99</v>
      </c>
      <c r="D198" s="197"/>
      <c r="E198" s="198"/>
      <c r="F198" s="244" t="s">
        <v>181</v>
      </c>
      <c r="G198" s="245"/>
      <c r="H198" s="262" t="s">
        <v>133</v>
      </c>
      <c r="I198" s="263"/>
      <c r="J198" s="258">
        <f>I72</f>
        <v>70</v>
      </c>
      <c r="K198" s="259"/>
    </row>
    <row r="199" spans="1:11" ht="19.5" customHeight="1">
      <c r="A199" s="17"/>
      <c r="B199" s="58"/>
      <c r="C199" s="208" t="s">
        <v>83</v>
      </c>
      <c r="D199" s="209"/>
      <c r="E199" s="210"/>
      <c r="F199" s="194"/>
      <c r="G199" s="195"/>
      <c r="H199" s="256"/>
      <c r="I199" s="257"/>
      <c r="J199" s="256"/>
      <c r="K199" s="257"/>
    </row>
    <row r="200" spans="1:11" ht="19.5" customHeight="1">
      <c r="A200" s="17"/>
      <c r="B200" s="58"/>
      <c r="C200" s="212" t="s">
        <v>90</v>
      </c>
      <c r="D200" s="213"/>
      <c r="E200" s="214"/>
      <c r="F200" s="235" t="s">
        <v>85</v>
      </c>
      <c r="G200" s="241"/>
      <c r="H200" s="252" t="s">
        <v>133</v>
      </c>
      <c r="I200" s="253"/>
      <c r="J200" s="291">
        <v>1000</v>
      </c>
      <c r="K200" s="292"/>
    </row>
    <row r="201" spans="1:11" ht="19.5" customHeight="1">
      <c r="A201" s="17"/>
      <c r="B201" s="58"/>
      <c r="C201" s="208" t="s">
        <v>86</v>
      </c>
      <c r="D201" s="209"/>
      <c r="E201" s="210"/>
      <c r="F201" s="194"/>
      <c r="G201" s="195"/>
      <c r="H201" s="256"/>
      <c r="I201" s="257"/>
      <c r="J201" s="258"/>
      <c r="K201" s="259"/>
    </row>
    <row r="202" spans="1:12" ht="19.5" customHeight="1">
      <c r="A202" s="50"/>
      <c r="B202" s="59"/>
      <c r="C202" s="199" t="s">
        <v>100</v>
      </c>
      <c r="D202" s="200"/>
      <c r="E202" s="201"/>
      <c r="F202" s="235" t="s">
        <v>82</v>
      </c>
      <c r="G202" s="241"/>
      <c r="H202" s="252" t="s">
        <v>88</v>
      </c>
      <c r="I202" s="253"/>
      <c r="J202" s="252">
        <f>J198/J200*1000</f>
        <v>70</v>
      </c>
      <c r="K202" s="253"/>
      <c r="L202" s="126"/>
    </row>
    <row r="203" spans="1:11" ht="15.75">
      <c r="A203" s="50"/>
      <c r="B203" s="59"/>
      <c r="C203" s="212"/>
      <c r="D203" s="213"/>
      <c r="E203" s="214"/>
      <c r="F203" s="235"/>
      <c r="G203" s="241"/>
      <c r="H203" s="256"/>
      <c r="I203" s="257"/>
      <c r="J203" s="258"/>
      <c r="K203" s="259"/>
    </row>
    <row r="204" spans="1:11" ht="99.75" customHeight="1" hidden="1" outlineLevel="1">
      <c r="A204" s="17" t="s">
        <v>51</v>
      </c>
      <c r="B204" s="56" t="s">
        <v>26</v>
      </c>
      <c r="C204" s="321" t="s">
        <v>101</v>
      </c>
      <c r="D204" s="322"/>
      <c r="E204" s="323"/>
      <c r="F204" s="235"/>
      <c r="G204" s="241"/>
      <c r="H204" s="256"/>
      <c r="I204" s="257"/>
      <c r="J204" s="252"/>
      <c r="K204" s="253"/>
    </row>
    <row r="205" spans="1:11" ht="98.25" customHeight="1" collapsed="1">
      <c r="A205" s="50" t="s">
        <v>141</v>
      </c>
      <c r="B205" s="120" t="s">
        <v>148</v>
      </c>
      <c r="C205" s="324" t="s">
        <v>157</v>
      </c>
      <c r="D205" s="325"/>
      <c r="E205" s="326"/>
      <c r="F205" s="281"/>
      <c r="G205" s="282"/>
      <c r="H205" s="285"/>
      <c r="I205" s="286"/>
      <c r="J205" s="262"/>
      <c r="K205" s="263"/>
    </row>
    <row r="206" spans="1:11" ht="19.5" customHeight="1">
      <c r="A206" s="50"/>
      <c r="B206" s="108"/>
      <c r="C206" s="227" t="s">
        <v>80</v>
      </c>
      <c r="D206" s="230"/>
      <c r="E206" s="231"/>
      <c r="F206" s="281"/>
      <c r="G206" s="282"/>
      <c r="H206" s="285"/>
      <c r="I206" s="286"/>
      <c r="J206" s="262"/>
      <c r="K206" s="263"/>
    </row>
    <row r="207" spans="1:11" ht="80.25" customHeight="1">
      <c r="A207" s="50"/>
      <c r="B207" s="108"/>
      <c r="C207" s="302" t="s">
        <v>102</v>
      </c>
      <c r="D207" s="303"/>
      <c r="E207" s="304"/>
      <c r="F207" s="244" t="s">
        <v>181</v>
      </c>
      <c r="G207" s="245"/>
      <c r="H207" s="262" t="s">
        <v>133</v>
      </c>
      <c r="I207" s="263"/>
      <c r="J207" s="293">
        <v>533</v>
      </c>
      <c r="K207" s="294"/>
    </row>
    <row r="208" spans="1:11" ht="19.5" customHeight="1">
      <c r="A208" s="50"/>
      <c r="B208" s="108"/>
      <c r="C208" s="215" t="s">
        <v>83</v>
      </c>
      <c r="D208" s="216"/>
      <c r="E208" s="217"/>
      <c r="F208" s="281"/>
      <c r="G208" s="282"/>
      <c r="H208" s="285"/>
      <c r="I208" s="286"/>
      <c r="J208" s="262"/>
      <c r="K208" s="263"/>
    </row>
    <row r="209" spans="1:11" ht="19.5" customHeight="1">
      <c r="A209" s="50"/>
      <c r="B209" s="108"/>
      <c r="C209" s="218" t="s">
        <v>90</v>
      </c>
      <c r="D209" s="219"/>
      <c r="E209" s="220"/>
      <c r="F209" s="281" t="s">
        <v>103</v>
      </c>
      <c r="G209" s="282"/>
      <c r="H209" s="262" t="s">
        <v>133</v>
      </c>
      <c r="I209" s="263"/>
      <c r="J209" s="295">
        <v>165</v>
      </c>
      <c r="K209" s="296"/>
    </row>
    <row r="210" spans="1:11" ht="19.5" customHeight="1">
      <c r="A210" s="50"/>
      <c r="B210" s="108"/>
      <c r="C210" s="215" t="s">
        <v>86</v>
      </c>
      <c r="D210" s="216"/>
      <c r="E210" s="217"/>
      <c r="F210" s="281"/>
      <c r="G210" s="282"/>
      <c r="H210" s="285"/>
      <c r="I210" s="286"/>
      <c r="J210" s="262"/>
      <c r="K210" s="263"/>
    </row>
    <row r="211" spans="1:11" ht="93.75" customHeight="1">
      <c r="A211" s="50"/>
      <c r="B211" s="108"/>
      <c r="C211" s="302" t="s">
        <v>104</v>
      </c>
      <c r="D211" s="303"/>
      <c r="E211" s="304"/>
      <c r="F211" s="281" t="s">
        <v>82</v>
      </c>
      <c r="G211" s="282"/>
      <c r="H211" s="262" t="s">
        <v>88</v>
      </c>
      <c r="I211" s="263"/>
      <c r="J211" s="283">
        <v>3300</v>
      </c>
      <c r="K211" s="284"/>
    </row>
    <row r="212" spans="1:11" ht="60" customHeight="1" hidden="1" outlineLevel="1">
      <c r="A212" s="17" t="s">
        <v>52</v>
      </c>
      <c r="B212" s="132" t="s">
        <v>26</v>
      </c>
      <c r="C212" s="383" t="s">
        <v>105</v>
      </c>
      <c r="D212" s="384"/>
      <c r="E212" s="385"/>
      <c r="F212" s="281"/>
      <c r="G212" s="282"/>
      <c r="H212" s="285"/>
      <c r="I212" s="286"/>
      <c r="J212" s="262"/>
      <c r="K212" s="263"/>
    </row>
    <row r="213" spans="1:11" ht="82.5" customHeight="1" collapsed="1">
      <c r="A213" s="50" t="s">
        <v>142</v>
      </c>
      <c r="B213" s="120" t="s">
        <v>148</v>
      </c>
      <c r="C213" s="314" t="s">
        <v>179</v>
      </c>
      <c r="D213" s="315"/>
      <c r="E213" s="316"/>
      <c r="F213" s="281"/>
      <c r="G213" s="282"/>
      <c r="H213" s="285"/>
      <c r="I213" s="286"/>
      <c r="J213" s="262"/>
      <c r="K213" s="263"/>
    </row>
    <row r="214" spans="1:11" ht="19.5" customHeight="1">
      <c r="A214" s="50"/>
      <c r="B214" s="108"/>
      <c r="C214" s="227" t="s">
        <v>80</v>
      </c>
      <c r="D214" s="230"/>
      <c r="E214" s="231"/>
      <c r="F214" s="281"/>
      <c r="G214" s="282"/>
      <c r="H214" s="285"/>
      <c r="I214" s="286"/>
      <c r="J214" s="262"/>
      <c r="K214" s="263"/>
    </row>
    <row r="215" spans="1:11" ht="77.25" customHeight="1">
      <c r="A215" s="50"/>
      <c r="B215" s="108"/>
      <c r="C215" s="302" t="s">
        <v>182</v>
      </c>
      <c r="D215" s="303"/>
      <c r="E215" s="304"/>
      <c r="F215" s="244" t="s">
        <v>181</v>
      </c>
      <c r="G215" s="245"/>
      <c r="H215" s="262" t="s">
        <v>133</v>
      </c>
      <c r="I215" s="263"/>
      <c r="J215" s="293">
        <v>42.1</v>
      </c>
      <c r="K215" s="294"/>
    </row>
    <row r="216" spans="1:11" ht="19.5" customHeight="1">
      <c r="A216" s="50"/>
      <c r="B216" s="108"/>
      <c r="C216" s="215" t="s">
        <v>83</v>
      </c>
      <c r="D216" s="216"/>
      <c r="E216" s="217"/>
      <c r="F216" s="281"/>
      <c r="G216" s="282"/>
      <c r="H216" s="285"/>
      <c r="I216" s="286"/>
      <c r="J216" s="262"/>
      <c r="K216" s="263"/>
    </row>
    <row r="217" spans="1:11" ht="19.5" customHeight="1">
      <c r="A217" s="50"/>
      <c r="B217" s="108"/>
      <c r="C217" s="218" t="s">
        <v>106</v>
      </c>
      <c r="D217" s="219"/>
      <c r="E217" s="220"/>
      <c r="F217" s="281" t="s">
        <v>103</v>
      </c>
      <c r="G217" s="282"/>
      <c r="H217" s="262" t="s">
        <v>133</v>
      </c>
      <c r="I217" s="263"/>
      <c r="J217" s="295">
        <v>421</v>
      </c>
      <c r="K217" s="296"/>
    </row>
    <row r="218" spans="1:11" ht="19.5" customHeight="1">
      <c r="A218" s="50"/>
      <c r="B218" s="108"/>
      <c r="C218" s="215" t="s">
        <v>86</v>
      </c>
      <c r="D218" s="216"/>
      <c r="E218" s="217"/>
      <c r="F218" s="281"/>
      <c r="G218" s="282"/>
      <c r="H218" s="285"/>
      <c r="I218" s="286"/>
      <c r="J218" s="262"/>
      <c r="K218" s="263"/>
    </row>
    <row r="219" spans="1:11" ht="50.25" customHeight="1">
      <c r="A219" s="50"/>
      <c r="B219" s="108"/>
      <c r="C219" s="302" t="s">
        <v>131</v>
      </c>
      <c r="D219" s="303"/>
      <c r="E219" s="304"/>
      <c r="F219" s="281" t="s">
        <v>82</v>
      </c>
      <c r="G219" s="282"/>
      <c r="H219" s="262" t="s">
        <v>88</v>
      </c>
      <c r="I219" s="263"/>
      <c r="J219" s="262">
        <v>100</v>
      </c>
      <c r="K219" s="263"/>
    </row>
    <row r="220" spans="1:11" ht="66" customHeight="1">
      <c r="A220" s="50" t="s">
        <v>143</v>
      </c>
      <c r="B220" s="120" t="s">
        <v>148</v>
      </c>
      <c r="C220" s="317" t="s">
        <v>158</v>
      </c>
      <c r="D220" s="317"/>
      <c r="E220" s="317"/>
      <c r="F220" s="301"/>
      <c r="G220" s="301"/>
      <c r="H220" s="288"/>
      <c r="I220" s="288"/>
      <c r="J220" s="288"/>
      <c r="K220" s="288"/>
    </row>
    <row r="221" spans="1:11" ht="21" customHeight="1">
      <c r="A221" s="50"/>
      <c r="B221" s="108"/>
      <c r="C221" s="227" t="s">
        <v>80</v>
      </c>
      <c r="D221" s="230"/>
      <c r="E221" s="231"/>
      <c r="F221" s="281"/>
      <c r="G221" s="282"/>
      <c r="H221" s="262"/>
      <c r="I221" s="263"/>
      <c r="J221" s="262"/>
      <c r="K221" s="263"/>
    </row>
    <row r="222" spans="1:11" ht="54.75" customHeight="1">
      <c r="A222" s="50"/>
      <c r="B222" s="108"/>
      <c r="C222" s="318" t="s">
        <v>159</v>
      </c>
      <c r="D222" s="319"/>
      <c r="E222" s="320"/>
      <c r="F222" s="244" t="s">
        <v>181</v>
      </c>
      <c r="G222" s="245"/>
      <c r="H222" s="262" t="s">
        <v>133</v>
      </c>
      <c r="I222" s="263"/>
      <c r="J222" s="386">
        <v>500</v>
      </c>
      <c r="K222" s="386"/>
    </row>
    <row r="223" spans="1:11" ht="21.75" customHeight="1">
      <c r="A223" s="50"/>
      <c r="B223" s="108"/>
      <c r="C223" s="215" t="s">
        <v>83</v>
      </c>
      <c r="D223" s="216"/>
      <c r="E223" s="217"/>
      <c r="F223" s="301"/>
      <c r="G223" s="301"/>
      <c r="H223" s="288"/>
      <c r="I223" s="288"/>
      <c r="J223" s="288"/>
      <c r="K223" s="288"/>
    </row>
    <row r="224" spans="1:11" ht="22.5" customHeight="1">
      <c r="A224" s="50"/>
      <c r="B224" s="108"/>
      <c r="C224" s="218" t="s">
        <v>90</v>
      </c>
      <c r="D224" s="219"/>
      <c r="E224" s="220"/>
      <c r="F224" s="281" t="s">
        <v>103</v>
      </c>
      <c r="G224" s="282"/>
      <c r="H224" s="262" t="s">
        <v>133</v>
      </c>
      <c r="I224" s="263"/>
      <c r="J224" s="387">
        <v>50</v>
      </c>
      <c r="K224" s="387"/>
    </row>
    <row r="225" spans="1:11" ht="20.25" customHeight="1">
      <c r="A225" s="50"/>
      <c r="B225" s="108"/>
      <c r="C225" s="215" t="s">
        <v>86</v>
      </c>
      <c r="D225" s="216"/>
      <c r="E225" s="217"/>
      <c r="F225" s="301"/>
      <c r="G225" s="301"/>
      <c r="H225" s="288"/>
      <c r="I225" s="288"/>
      <c r="J225" s="288"/>
      <c r="K225" s="288"/>
    </row>
    <row r="226" spans="1:11" ht="24" customHeight="1">
      <c r="A226" s="50"/>
      <c r="B226" s="108"/>
      <c r="C226" s="318" t="s">
        <v>166</v>
      </c>
      <c r="D226" s="319"/>
      <c r="E226" s="320"/>
      <c r="F226" s="301" t="s">
        <v>82</v>
      </c>
      <c r="G226" s="301"/>
      <c r="H226" s="288" t="s">
        <v>88</v>
      </c>
      <c r="I226" s="288"/>
      <c r="J226" s="287">
        <v>10000</v>
      </c>
      <c r="K226" s="287"/>
    </row>
    <row r="227" spans="1:11" ht="98.25" customHeight="1">
      <c r="A227" s="50" t="s">
        <v>144</v>
      </c>
      <c r="B227" s="120" t="s">
        <v>148</v>
      </c>
      <c r="C227" s="308" t="s">
        <v>165</v>
      </c>
      <c r="D227" s="309"/>
      <c r="E227" s="310"/>
      <c r="F227" s="301"/>
      <c r="G227" s="301"/>
      <c r="H227" s="288"/>
      <c r="I227" s="288"/>
      <c r="J227" s="287"/>
      <c r="K227" s="287"/>
    </row>
    <row r="228" spans="1:11" ht="24" customHeight="1">
      <c r="A228" s="50"/>
      <c r="B228" s="108"/>
      <c r="C228" s="227" t="s">
        <v>80</v>
      </c>
      <c r="D228" s="230"/>
      <c r="E228" s="231"/>
      <c r="F228" s="301"/>
      <c r="G228" s="301"/>
      <c r="H228" s="288"/>
      <c r="I228" s="288"/>
      <c r="J228" s="287"/>
      <c r="K228" s="287"/>
    </row>
    <row r="229" spans="1:11" ht="20.25" customHeight="1">
      <c r="A229" s="50"/>
      <c r="B229" s="108"/>
      <c r="C229" s="311" t="s">
        <v>136</v>
      </c>
      <c r="D229" s="312"/>
      <c r="E229" s="313"/>
      <c r="F229" s="244" t="s">
        <v>181</v>
      </c>
      <c r="G229" s="245"/>
      <c r="H229" s="262" t="s">
        <v>133</v>
      </c>
      <c r="I229" s="263"/>
      <c r="J229" s="287">
        <v>250</v>
      </c>
      <c r="K229" s="287"/>
    </row>
    <row r="230" spans="1:11" ht="25.5" customHeight="1">
      <c r="A230" s="50"/>
      <c r="B230" s="108"/>
      <c r="C230" s="215" t="s">
        <v>83</v>
      </c>
      <c r="D230" s="216"/>
      <c r="E230" s="217"/>
      <c r="F230" s="281"/>
      <c r="G230" s="282"/>
      <c r="H230" s="285"/>
      <c r="I230" s="286"/>
      <c r="J230" s="287"/>
      <c r="K230" s="287"/>
    </row>
    <row r="231" spans="1:11" ht="20.25" customHeight="1">
      <c r="A231" s="50"/>
      <c r="B231" s="108"/>
      <c r="C231" s="218" t="s">
        <v>90</v>
      </c>
      <c r="D231" s="219"/>
      <c r="E231" s="220"/>
      <c r="F231" s="281" t="s">
        <v>103</v>
      </c>
      <c r="G231" s="282"/>
      <c r="H231" s="262" t="s">
        <v>133</v>
      </c>
      <c r="I231" s="263"/>
      <c r="J231" s="388">
        <v>250</v>
      </c>
      <c r="K231" s="388"/>
    </row>
    <row r="232" spans="1:11" ht="21" customHeight="1">
      <c r="A232" s="50"/>
      <c r="B232" s="108"/>
      <c r="C232" s="215" t="s">
        <v>86</v>
      </c>
      <c r="D232" s="216"/>
      <c r="E232" s="217"/>
      <c r="F232" s="281"/>
      <c r="G232" s="282"/>
      <c r="H232" s="285"/>
      <c r="I232" s="286"/>
      <c r="J232" s="287"/>
      <c r="K232" s="287"/>
    </row>
    <row r="233" spans="1:11" ht="29.25" customHeight="1">
      <c r="A233" s="50"/>
      <c r="B233" s="108"/>
      <c r="C233" s="218" t="s">
        <v>91</v>
      </c>
      <c r="D233" s="219"/>
      <c r="E233" s="220"/>
      <c r="F233" s="281" t="s">
        <v>82</v>
      </c>
      <c r="G233" s="282"/>
      <c r="H233" s="262" t="s">
        <v>88</v>
      </c>
      <c r="I233" s="263"/>
      <c r="J233" s="287">
        <v>1000</v>
      </c>
      <c r="K233" s="287"/>
    </row>
    <row r="234" spans="1:11" ht="111.75" customHeight="1">
      <c r="A234" s="50" t="s">
        <v>147</v>
      </c>
      <c r="B234" s="120" t="s">
        <v>148</v>
      </c>
      <c r="C234" s="308" t="s">
        <v>174</v>
      </c>
      <c r="D234" s="309"/>
      <c r="E234" s="310"/>
      <c r="F234" s="301"/>
      <c r="G234" s="301"/>
      <c r="H234" s="288"/>
      <c r="I234" s="288"/>
      <c r="J234" s="389"/>
      <c r="K234" s="390"/>
    </row>
    <row r="235" spans="1:11" ht="29.25" customHeight="1">
      <c r="A235" s="50"/>
      <c r="B235" s="108"/>
      <c r="C235" s="227" t="s">
        <v>80</v>
      </c>
      <c r="D235" s="230"/>
      <c r="E235" s="231"/>
      <c r="F235" s="301"/>
      <c r="G235" s="301"/>
      <c r="H235" s="288"/>
      <c r="I235" s="288"/>
      <c r="J235" s="389"/>
      <c r="K235" s="390"/>
    </row>
    <row r="236" spans="1:11" ht="29.25" customHeight="1">
      <c r="A236" s="50"/>
      <c r="B236" s="108"/>
      <c r="C236" s="311" t="s">
        <v>167</v>
      </c>
      <c r="D236" s="312"/>
      <c r="E236" s="313"/>
      <c r="F236" s="244" t="s">
        <v>181</v>
      </c>
      <c r="G236" s="245"/>
      <c r="H236" s="262" t="s">
        <v>133</v>
      </c>
      <c r="I236" s="263"/>
      <c r="J236" s="293">
        <v>40</v>
      </c>
      <c r="K236" s="294"/>
    </row>
    <row r="237" spans="1:11" ht="29.25" customHeight="1">
      <c r="A237" s="50"/>
      <c r="B237" s="108"/>
      <c r="C237" s="215" t="s">
        <v>83</v>
      </c>
      <c r="D237" s="216"/>
      <c r="E237" s="217"/>
      <c r="F237" s="281"/>
      <c r="G237" s="282"/>
      <c r="H237" s="285"/>
      <c r="I237" s="286"/>
      <c r="J237" s="389"/>
      <c r="K237" s="390"/>
    </row>
    <row r="238" spans="1:11" ht="18.75" customHeight="1">
      <c r="A238" s="50"/>
      <c r="B238" s="108"/>
      <c r="C238" s="218" t="s">
        <v>90</v>
      </c>
      <c r="D238" s="219"/>
      <c r="E238" s="220"/>
      <c r="F238" s="281" t="s">
        <v>103</v>
      </c>
      <c r="G238" s="282"/>
      <c r="H238" s="262" t="s">
        <v>88</v>
      </c>
      <c r="I238" s="263"/>
      <c r="J238" s="283">
        <v>40</v>
      </c>
      <c r="K238" s="284"/>
    </row>
    <row r="239" spans="1:11" ht="22.5" customHeight="1">
      <c r="A239" s="50"/>
      <c r="B239" s="108"/>
      <c r="C239" s="215" t="s">
        <v>86</v>
      </c>
      <c r="D239" s="216"/>
      <c r="E239" s="217"/>
      <c r="F239" s="281"/>
      <c r="G239" s="282"/>
      <c r="H239" s="285"/>
      <c r="I239" s="286"/>
      <c r="J239" s="389"/>
      <c r="K239" s="390"/>
    </row>
    <row r="240" spans="1:11" ht="21" customHeight="1">
      <c r="A240" s="50"/>
      <c r="B240" s="108"/>
      <c r="C240" s="218" t="s">
        <v>91</v>
      </c>
      <c r="D240" s="219"/>
      <c r="E240" s="220"/>
      <c r="F240" s="281" t="s">
        <v>82</v>
      </c>
      <c r="G240" s="282"/>
      <c r="H240" s="262" t="s">
        <v>88</v>
      </c>
      <c r="I240" s="263"/>
      <c r="J240" s="386">
        <v>1000</v>
      </c>
      <c r="K240" s="386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27" t="s">
        <v>122</v>
      </c>
      <c r="B242" s="327"/>
      <c r="C242" s="327"/>
      <c r="D242" s="327"/>
      <c r="E242" s="327"/>
      <c r="F242" s="327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289" t="s">
        <v>107</v>
      </c>
      <c r="B244" s="299" t="s">
        <v>108</v>
      </c>
      <c r="C244" s="299" t="s">
        <v>24</v>
      </c>
      <c r="D244" s="237" t="s">
        <v>123</v>
      </c>
      <c r="E244" s="237"/>
      <c r="F244" s="237"/>
      <c r="G244" s="237" t="s">
        <v>124</v>
      </c>
      <c r="H244" s="237"/>
      <c r="I244" s="237"/>
      <c r="J244" s="237" t="s">
        <v>125</v>
      </c>
      <c r="K244" s="237"/>
      <c r="L244" s="237"/>
      <c r="M244" s="237" t="s">
        <v>109</v>
      </c>
      <c r="N244" s="237"/>
    </row>
    <row r="245" spans="1:14" ht="30.75">
      <c r="A245" s="290"/>
      <c r="B245" s="300"/>
      <c r="C245" s="300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37"/>
      <c r="N245" s="237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70">
        <v>13</v>
      </c>
      <c r="N246" s="270"/>
    </row>
    <row r="247" spans="1:14" ht="57" customHeight="1">
      <c r="A247" s="305" t="s">
        <v>126</v>
      </c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267" t="s">
        <v>192</v>
      </c>
      <c r="K252" s="267"/>
      <c r="L252" s="267"/>
      <c r="M252" s="76"/>
    </row>
    <row r="253" spans="3:13" ht="15">
      <c r="C253" s="6"/>
      <c r="G253" s="297" t="s">
        <v>110</v>
      </c>
      <c r="H253" s="297"/>
      <c r="J253" s="297" t="s">
        <v>111</v>
      </c>
      <c r="K253" s="297"/>
      <c r="L253" s="297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07" t="s">
        <v>113</v>
      </c>
      <c r="B256" s="307"/>
      <c r="C256" s="307"/>
      <c r="D256" s="307"/>
      <c r="M256" s="76"/>
    </row>
    <row r="257" spans="1:13" ht="15">
      <c r="A257" s="307" t="s">
        <v>114</v>
      </c>
      <c r="B257" s="307"/>
      <c r="C257" s="307"/>
      <c r="D257" s="307"/>
      <c r="M257" s="76"/>
    </row>
    <row r="258" spans="1:13" ht="15">
      <c r="A258" s="307" t="s">
        <v>115</v>
      </c>
      <c r="B258" s="307"/>
      <c r="C258" s="307"/>
      <c r="D258" s="307"/>
      <c r="G258" s="4"/>
      <c r="H258" s="4"/>
      <c r="J258" s="298" t="s">
        <v>184</v>
      </c>
      <c r="K258" s="298"/>
      <c r="L258" s="298"/>
      <c r="M258" s="76"/>
    </row>
    <row r="259" spans="3:13" ht="15">
      <c r="C259" s="6"/>
      <c r="G259" s="297" t="s">
        <v>110</v>
      </c>
      <c r="H259" s="297"/>
      <c r="J259" s="297" t="s">
        <v>111</v>
      </c>
      <c r="K259" s="297"/>
      <c r="L259" s="297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F228:G228"/>
    <mergeCell ref="C231:E231"/>
    <mergeCell ref="F232:G232"/>
    <mergeCell ref="C230:E230"/>
    <mergeCell ref="C240:E240"/>
    <mergeCell ref="F240:G240"/>
    <mergeCell ref="C239:E239"/>
    <mergeCell ref="F239:G239"/>
    <mergeCell ref="C236:E236"/>
    <mergeCell ref="C233:E233"/>
    <mergeCell ref="F238:G238"/>
    <mergeCell ref="C235:E235"/>
    <mergeCell ref="C234:E234"/>
    <mergeCell ref="F237:G237"/>
    <mergeCell ref="F230:G230"/>
    <mergeCell ref="H230:I230"/>
    <mergeCell ref="H236:I236"/>
    <mergeCell ref="H238:I238"/>
    <mergeCell ref="C238:E238"/>
    <mergeCell ref="C232:E232"/>
    <mergeCell ref="H232:I232"/>
    <mergeCell ref="F233:G233"/>
    <mergeCell ref="H233:I233"/>
    <mergeCell ref="F234:G234"/>
    <mergeCell ref="F236:G236"/>
    <mergeCell ref="F235:G235"/>
    <mergeCell ref="H240:I240"/>
    <mergeCell ref="J240:K240"/>
    <mergeCell ref="H235:I235"/>
    <mergeCell ref="J239:K239"/>
    <mergeCell ref="H239:I239"/>
    <mergeCell ref="J234:K234"/>
    <mergeCell ref="J235:K235"/>
    <mergeCell ref="J236:K236"/>
    <mergeCell ref="J227:K227"/>
    <mergeCell ref="J226:K226"/>
    <mergeCell ref="H225:I225"/>
    <mergeCell ref="H226:I226"/>
    <mergeCell ref="F227:G227"/>
    <mergeCell ref="H227:I227"/>
    <mergeCell ref="F225:G225"/>
    <mergeCell ref="F229:G229"/>
    <mergeCell ref="J237:K237"/>
    <mergeCell ref="H234:I234"/>
    <mergeCell ref="J228:K228"/>
    <mergeCell ref="F231:G231"/>
    <mergeCell ref="H231:I231"/>
    <mergeCell ref="H228:I228"/>
    <mergeCell ref="J230:K230"/>
    <mergeCell ref="J233:K233"/>
    <mergeCell ref="H229:I229"/>
    <mergeCell ref="J221:K221"/>
    <mergeCell ref="J222:K222"/>
    <mergeCell ref="J223:K223"/>
    <mergeCell ref="J224:K224"/>
    <mergeCell ref="H237:I237"/>
    <mergeCell ref="J229:K229"/>
    <mergeCell ref="J231:K231"/>
    <mergeCell ref="H223:I223"/>
    <mergeCell ref="H221:I221"/>
    <mergeCell ref="J225:K225"/>
    <mergeCell ref="F222:G222"/>
    <mergeCell ref="F223:G223"/>
    <mergeCell ref="F224:G224"/>
    <mergeCell ref="H222:I222"/>
    <mergeCell ref="H224:I224"/>
    <mergeCell ref="H219:I219"/>
    <mergeCell ref="H217:I217"/>
    <mergeCell ref="H218:I218"/>
    <mergeCell ref="F220:G220"/>
    <mergeCell ref="H220:I220"/>
    <mergeCell ref="C221:E221"/>
    <mergeCell ref="C209:E209"/>
    <mergeCell ref="H213:I213"/>
    <mergeCell ref="H211:I211"/>
    <mergeCell ref="C212:E212"/>
    <mergeCell ref="C211:E211"/>
    <mergeCell ref="F208:G208"/>
    <mergeCell ref="F212:G212"/>
    <mergeCell ref="F217:G217"/>
    <mergeCell ref="J208:K208"/>
    <mergeCell ref="C215:E215"/>
    <mergeCell ref="J216:K216"/>
    <mergeCell ref="C214:E214"/>
    <mergeCell ref="H216:I216"/>
    <mergeCell ref="J215:K215"/>
    <mergeCell ref="H215:I215"/>
    <mergeCell ref="J203:K203"/>
    <mergeCell ref="H214:I214"/>
    <mergeCell ref="J213:K213"/>
    <mergeCell ref="H204:I204"/>
    <mergeCell ref="H207:I207"/>
    <mergeCell ref="F201:G201"/>
    <mergeCell ref="F205:G205"/>
    <mergeCell ref="F203:G203"/>
    <mergeCell ref="F202:G202"/>
    <mergeCell ref="H206:I206"/>
    <mergeCell ref="F204:G204"/>
    <mergeCell ref="H202:I202"/>
    <mergeCell ref="F133:G133"/>
    <mergeCell ref="F134:G134"/>
    <mergeCell ref="F185:G185"/>
    <mergeCell ref="C187:E187"/>
    <mergeCell ref="F147:G147"/>
    <mergeCell ref="F140:G140"/>
    <mergeCell ref="F139:G139"/>
    <mergeCell ref="F142:G142"/>
    <mergeCell ref="H203:I203"/>
    <mergeCell ref="H200:I200"/>
    <mergeCell ref="C134:E134"/>
    <mergeCell ref="F130:G130"/>
    <mergeCell ref="H143:I143"/>
    <mergeCell ref="H144:I144"/>
    <mergeCell ref="H133:I133"/>
    <mergeCell ref="F200:G200"/>
    <mergeCell ref="C130:E130"/>
    <mergeCell ref="H145:I145"/>
    <mergeCell ref="B31:N31"/>
    <mergeCell ref="D71:H71"/>
    <mergeCell ref="D70:H70"/>
    <mergeCell ref="B36:N36"/>
    <mergeCell ref="B46:C46"/>
    <mergeCell ref="H196:I196"/>
    <mergeCell ref="H189:I189"/>
    <mergeCell ref="H187:I187"/>
    <mergeCell ref="C129:E129"/>
    <mergeCell ref="C133:E133"/>
    <mergeCell ref="I11:M11"/>
    <mergeCell ref="B27:C27"/>
    <mergeCell ref="I13:M13"/>
    <mergeCell ref="I12:M12"/>
    <mergeCell ref="D17:I17"/>
    <mergeCell ref="C124:E124"/>
    <mergeCell ref="F119:G119"/>
    <mergeCell ref="B33:J33"/>
    <mergeCell ref="D27:M27"/>
    <mergeCell ref="B32:N32"/>
    <mergeCell ref="I2:M2"/>
    <mergeCell ref="I3:M3"/>
    <mergeCell ref="I4:M4"/>
    <mergeCell ref="I6:M6"/>
    <mergeCell ref="I9:M9"/>
    <mergeCell ref="I10:M10"/>
    <mergeCell ref="I7:M7"/>
    <mergeCell ref="I8:M8"/>
    <mergeCell ref="J142:K142"/>
    <mergeCell ref="I14:M16"/>
    <mergeCell ref="B29:N29"/>
    <mergeCell ref="B24:C24"/>
    <mergeCell ref="B21:C21"/>
    <mergeCell ref="B34:N34"/>
    <mergeCell ref="D18:I18"/>
    <mergeCell ref="D19:I19"/>
    <mergeCell ref="A112:G112"/>
    <mergeCell ref="D51:K51"/>
    <mergeCell ref="B35:N35"/>
    <mergeCell ref="D72:H72"/>
    <mergeCell ref="H147:I147"/>
    <mergeCell ref="J147:K147"/>
    <mergeCell ref="J146:K146"/>
    <mergeCell ref="F131:G131"/>
    <mergeCell ref="H146:I146"/>
    <mergeCell ref="J145:K145"/>
    <mergeCell ref="H142:I142"/>
    <mergeCell ref="J133:K133"/>
    <mergeCell ref="B37:N37"/>
    <mergeCell ref="D56:H56"/>
    <mergeCell ref="B47:N47"/>
    <mergeCell ref="B42:M42"/>
    <mergeCell ref="B43:M43"/>
    <mergeCell ref="B48:N48"/>
    <mergeCell ref="B41:M41"/>
    <mergeCell ref="B40:N40"/>
    <mergeCell ref="B44:M44"/>
    <mergeCell ref="B39:N39"/>
    <mergeCell ref="D69:H69"/>
    <mergeCell ref="D68:H68"/>
    <mergeCell ref="A105:G105"/>
    <mergeCell ref="D57:H57"/>
    <mergeCell ref="D63:H63"/>
    <mergeCell ref="D66:H66"/>
    <mergeCell ref="D60:H60"/>
    <mergeCell ref="D59:H59"/>
    <mergeCell ref="D64:H64"/>
    <mergeCell ref="D62:H62"/>
    <mergeCell ref="B38:N38"/>
    <mergeCell ref="D50:K50"/>
    <mergeCell ref="B53:N53"/>
    <mergeCell ref="D67:H67"/>
    <mergeCell ref="D58:H58"/>
    <mergeCell ref="B45:M45"/>
    <mergeCell ref="D55:H55"/>
    <mergeCell ref="D61:H61"/>
    <mergeCell ref="D65:H65"/>
    <mergeCell ref="J135:K135"/>
    <mergeCell ref="J137:K137"/>
    <mergeCell ref="A109:G109"/>
    <mergeCell ref="C120:E120"/>
    <mergeCell ref="C119:E119"/>
    <mergeCell ref="J116:K117"/>
    <mergeCell ref="A110:G110"/>
    <mergeCell ref="F137:G137"/>
    <mergeCell ref="C131:E131"/>
    <mergeCell ref="F132:G132"/>
    <mergeCell ref="D73:H73"/>
    <mergeCell ref="A86:C86"/>
    <mergeCell ref="D86:M86"/>
    <mergeCell ref="J132:K132"/>
    <mergeCell ref="A107:G107"/>
    <mergeCell ref="D74:H74"/>
    <mergeCell ref="C132:E132"/>
    <mergeCell ref="A116:A117"/>
    <mergeCell ref="A87:C87"/>
    <mergeCell ref="A88:C88"/>
    <mergeCell ref="J138:K138"/>
    <mergeCell ref="J128:K128"/>
    <mergeCell ref="J121:K121"/>
    <mergeCell ref="H118:I118"/>
    <mergeCell ref="H122:I122"/>
    <mergeCell ref="J122:K122"/>
    <mergeCell ref="H120:I120"/>
    <mergeCell ref="J127:K127"/>
    <mergeCell ref="J123:K123"/>
    <mergeCell ref="H130:I130"/>
    <mergeCell ref="H129:I129"/>
    <mergeCell ref="H125:I125"/>
    <mergeCell ref="H128:I128"/>
    <mergeCell ref="J129:K129"/>
    <mergeCell ref="J126:K126"/>
    <mergeCell ref="J124:K124"/>
    <mergeCell ref="F127:G127"/>
    <mergeCell ref="H124:I124"/>
    <mergeCell ref="J125:K125"/>
    <mergeCell ref="F129:G129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F145:G145"/>
    <mergeCell ref="J144:K144"/>
    <mergeCell ref="H140:I140"/>
    <mergeCell ref="H139:I139"/>
    <mergeCell ref="J143:K143"/>
    <mergeCell ref="J141:K141"/>
    <mergeCell ref="J140:K140"/>
    <mergeCell ref="J139:K139"/>
    <mergeCell ref="H141:I141"/>
    <mergeCell ref="F136:G136"/>
    <mergeCell ref="F135:G135"/>
    <mergeCell ref="F138:G138"/>
    <mergeCell ref="F141:G141"/>
    <mergeCell ref="H138:I138"/>
    <mergeCell ref="H137:I137"/>
    <mergeCell ref="J148:K148"/>
    <mergeCell ref="J150:K150"/>
    <mergeCell ref="H150:I150"/>
    <mergeCell ref="H148:I148"/>
    <mergeCell ref="J149:K149"/>
    <mergeCell ref="H149:I149"/>
    <mergeCell ref="J155:K155"/>
    <mergeCell ref="H155:I155"/>
    <mergeCell ref="F155:G155"/>
    <mergeCell ref="J153:K153"/>
    <mergeCell ref="H153:I153"/>
    <mergeCell ref="H151:I151"/>
    <mergeCell ref="J154:K154"/>
    <mergeCell ref="H154:I154"/>
    <mergeCell ref="F154:G154"/>
    <mergeCell ref="J152:K152"/>
    <mergeCell ref="H152:I152"/>
    <mergeCell ref="F152:G152"/>
    <mergeCell ref="J151:K151"/>
    <mergeCell ref="J157:K157"/>
    <mergeCell ref="H157:I157"/>
    <mergeCell ref="F157:G157"/>
    <mergeCell ref="J156:K156"/>
    <mergeCell ref="H156:I156"/>
    <mergeCell ref="F156:G156"/>
    <mergeCell ref="F151:G151"/>
    <mergeCell ref="J159:K159"/>
    <mergeCell ref="H159:I159"/>
    <mergeCell ref="F159:G159"/>
    <mergeCell ref="J158:K158"/>
    <mergeCell ref="H158:I158"/>
    <mergeCell ref="F158:G158"/>
    <mergeCell ref="J160:K160"/>
    <mergeCell ref="H160:I160"/>
    <mergeCell ref="F160:G160"/>
    <mergeCell ref="J161:K161"/>
    <mergeCell ref="H161:I161"/>
    <mergeCell ref="F161:G161"/>
    <mergeCell ref="J163:K163"/>
    <mergeCell ref="H163:I163"/>
    <mergeCell ref="F163:G163"/>
    <mergeCell ref="J162:K162"/>
    <mergeCell ref="H162:I162"/>
    <mergeCell ref="F162:G162"/>
    <mergeCell ref="J164:K164"/>
    <mergeCell ref="H164:I164"/>
    <mergeCell ref="F164:G164"/>
    <mergeCell ref="J165:K165"/>
    <mergeCell ref="H165:I165"/>
    <mergeCell ref="F165:G165"/>
    <mergeCell ref="J166:K166"/>
    <mergeCell ref="H166:I166"/>
    <mergeCell ref="F166:G166"/>
    <mergeCell ref="H169:I169"/>
    <mergeCell ref="F168:G168"/>
    <mergeCell ref="J167:K167"/>
    <mergeCell ref="H167:I167"/>
    <mergeCell ref="F167:G167"/>
    <mergeCell ref="F169:G169"/>
    <mergeCell ref="J171:K171"/>
    <mergeCell ref="J168:K168"/>
    <mergeCell ref="H168:I168"/>
    <mergeCell ref="J170:K170"/>
    <mergeCell ref="H170:I170"/>
    <mergeCell ref="J169:K169"/>
    <mergeCell ref="J176:K176"/>
    <mergeCell ref="H171:I171"/>
    <mergeCell ref="J172:K172"/>
    <mergeCell ref="J173:K173"/>
    <mergeCell ref="H173:I173"/>
    <mergeCell ref="H172:I172"/>
    <mergeCell ref="J175:K175"/>
    <mergeCell ref="J174:K174"/>
    <mergeCell ref="H175:I175"/>
    <mergeCell ref="H174:I174"/>
    <mergeCell ref="J177:K177"/>
    <mergeCell ref="H179:I179"/>
    <mergeCell ref="F184:G184"/>
    <mergeCell ref="F182:G182"/>
    <mergeCell ref="H181:I181"/>
    <mergeCell ref="H182:I182"/>
    <mergeCell ref="H184:I184"/>
    <mergeCell ref="H183:I183"/>
    <mergeCell ref="J178:K178"/>
    <mergeCell ref="J179:K179"/>
    <mergeCell ref="H177:I177"/>
    <mergeCell ref="H176:I176"/>
    <mergeCell ref="F178:G178"/>
    <mergeCell ref="F183:G183"/>
    <mergeCell ref="H178:I178"/>
    <mergeCell ref="H185:I185"/>
    <mergeCell ref="F176:G176"/>
    <mergeCell ref="F177:G177"/>
    <mergeCell ref="F190:G190"/>
    <mergeCell ref="F192:G192"/>
    <mergeCell ref="F187:G187"/>
    <mergeCell ref="H186:I186"/>
    <mergeCell ref="F186:G186"/>
    <mergeCell ref="F189:G189"/>
    <mergeCell ref="F188:G188"/>
    <mergeCell ref="H188:I188"/>
    <mergeCell ref="F191:G191"/>
    <mergeCell ref="J181:K181"/>
    <mergeCell ref="J182:K182"/>
    <mergeCell ref="J186:K186"/>
    <mergeCell ref="J184:K184"/>
    <mergeCell ref="H194:I194"/>
    <mergeCell ref="J187:K187"/>
    <mergeCell ref="J191:K191"/>
    <mergeCell ref="J189:K189"/>
    <mergeCell ref="H191:I191"/>
    <mergeCell ref="H192:I192"/>
    <mergeCell ref="J188:K188"/>
    <mergeCell ref="J192:K192"/>
    <mergeCell ref="H193:I193"/>
    <mergeCell ref="J180:K180"/>
    <mergeCell ref="J183:K183"/>
    <mergeCell ref="F180:G180"/>
    <mergeCell ref="F181:G181"/>
    <mergeCell ref="H180:I180"/>
    <mergeCell ref="J193:K193"/>
    <mergeCell ref="J185:K185"/>
    <mergeCell ref="A242:F242"/>
    <mergeCell ref="C198:E198"/>
    <mergeCell ref="C193:E193"/>
    <mergeCell ref="F150:G150"/>
    <mergeCell ref="F179:G179"/>
    <mergeCell ref="F173:G173"/>
    <mergeCell ref="F174:G174"/>
    <mergeCell ref="F175:G175"/>
    <mergeCell ref="C208:E208"/>
    <mergeCell ref="F194:G194"/>
    <mergeCell ref="F148:G148"/>
    <mergeCell ref="F149:G149"/>
    <mergeCell ref="F153:G153"/>
    <mergeCell ref="C202:E202"/>
    <mergeCell ref="C205:E205"/>
    <mergeCell ref="C203:E203"/>
    <mergeCell ref="F171:G171"/>
    <mergeCell ref="F172:G172"/>
    <mergeCell ref="C195:E195"/>
    <mergeCell ref="C192:E192"/>
    <mergeCell ref="C188:E188"/>
    <mergeCell ref="C189:E189"/>
    <mergeCell ref="C204:E204"/>
    <mergeCell ref="C210:E210"/>
    <mergeCell ref="C207:E207"/>
    <mergeCell ref="C206:E206"/>
    <mergeCell ref="C200:E200"/>
    <mergeCell ref="C194:E194"/>
    <mergeCell ref="C199:E199"/>
    <mergeCell ref="C201:E201"/>
    <mergeCell ref="C227:E227"/>
    <mergeCell ref="C228:E228"/>
    <mergeCell ref="C229:E229"/>
    <mergeCell ref="C213:E213"/>
    <mergeCell ref="C220:E220"/>
    <mergeCell ref="C223:E223"/>
    <mergeCell ref="C222:E222"/>
    <mergeCell ref="C226:E226"/>
    <mergeCell ref="C224:E224"/>
    <mergeCell ref="C225:E225"/>
    <mergeCell ref="J259:L259"/>
    <mergeCell ref="A247:N247"/>
    <mergeCell ref="J252:L252"/>
    <mergeCell ref="A257:D257"/>
    <mergeCell ref="A258:D258"/>
    <mergeCell ref="G259:H259"/>
    <mergeCell ref="A256:D256"/>
    <mergeCell ref="B244:B245"/>
    <mergeCell ref="F221:G221"/>
    <mergeCell ref="F226:G226"/>
    <mergeCell ref="F219:G219"/>
    <mergeCell ref="C218:E218"/>
    <mergeCell ref="C216:E216"/>
    <mergeCell ref="C217:E217"/>
    <mergeCell ref="C219:E219"/>
    <mergeCell ref="C244:C245"/>
    <mergeCell ref="C237:E237"/>
    <mergeCell ref="M246:N246"/>
    <mergeCell ref="G253:H253"/>
    <mergeCell ref="J258:L258"/>
    <mergeCell ref="J253:L253"/>
    <mergeCell ref="M244:N245"/>
    <mergeCell ref="J244:L244"/>
    <mergeCell ref="G244:I244"/>
    <mergeCell ref="A244:A245"/>
    <mergeCell ref="D244:F244"/>
    <mergeCell ref="J200:K200"/>
    <mergeCell ref="J201:K201"/>
    <mergeCell ref="J210:K210"/>
    <mergeCell ref="J207:K207"/>
    <mergeCell ref="J202:K202"/>
    <mergeCell ref="J214:K214"/>
    <mergeCell ref="J217:K217"/>
    <mergeCell ref="J209:K209"/>
    <mergeCell ref="J197:K197"/>
    <mergeCell ref="H210:I210"/>
    <mergeCell ref="H195:I195"/>
    <mergeCell ref="J232:K232"/>
    <mergeCell ref="J220:K220"/>
    <mergeCell ref="J205:K205"/>
    <mergeCell ref="J211:K211"/>
    <mergeCell ref="J206:K206"/>
    <mergeCell ref="J218:K218"/>
    <mergeCell ref="H212:I212"/>
    <mergeCell ref="J204:K204"/>
    <mergeCell ref="J238:K238"/>
    <mergeCell ref="J219:K219"/>
    <mergeCell ref="H199:I199"/>
    <mergeCell ref="H201:I201"/>
    <mergeCell ref="H198:I198"/>
    <mergeCell ref="H209:I209"/>
    <mergeCell ref="H208:I208"/>
    <mergeCell ref="J212:K212"/>
    <mergeCell ref="H205:I205"/>
    <mergeCell ref="F197:G197"/>
    <mergeCell ref="F198:G198"/>
    <mergeCell ref="F196:G196"/>
    <mergeCell ref="F199:G199"/>
    <mergeCell ref="F195:G195"/>
    <mergeCell ref="C196:E196"/>
    <mergeCell ref="C197:E197"/>
    <mergeCell ref="F218:G218"/>
    <mergeCell ref="F216:G216"/>
    <mergeCell ref="F215:G215"/>
    <mergeCell ref="F214:G214"/>
    <mergeCell ref="F206:G206"/>
    <mergeCell ref="F207:G207"/>
    <mergeCell ref="F213:G213"/>
    <mergeCell ref="F209:G209"/>
    <mergeCell ref="F211:G211"/>
    <mergeCell ref="F210:G210"/>
    <mergeCell ref="D75:H75"/>
    <mergeCell ref="D77:H77"/>
    <mergeCell ref="D83:H83"/>
    <mergeCell ref="D76:H76"/>
    <mergeCell ref="D78:H78"/>
    <mergeCell ref="D79:H79"/>
    <mergeCell ref="D82:H82"/>
    <mergeCell ref="D81:H81"/>
    <mergeCell ref="J120:K120"/>
    <mergeCell ref="D87:M87"/>
    <mergeCell ref="J119:K119"/>
    <mergeCell ref="H119:I119"/>
    <mergeCell ref="F120:G120"/>
    <mergeCell ref="J118:K118"/>
    <mergeCell ref="H116:I117"/>
    <mergeCell ref="D88:M88"/>
    <mergeCell ref="C118:E118"/>
    <mergeCell ref="F118:G118"/>
    <mergeCell ref="C159:E159"/>
    <mergeCell ref="A91:C91"/>
    <mergeCell ref="A100:G100"/>
    <mergeCell ref="A103:G103"/>
    <mergeCell ref="A111:G111"/>
    <mergeCell ref="A104:G104"/>
    <mergeCell ref="A101:G101"/>
    <mergeCell ref="A106:G106"/>
    <mergeCell ref="A108:G108"/>
    <mergeCell ref="D92:M92"/>
    <mergeCell ref="J196:K196"/>
    <mergeCell ref="J195:K195"/>
    <mergeCell ref="J199:K199"/>
    <mergeCell ref="H121:I121"/>
    <mergeCell ref="H123:I123"/>
    <mergeCell ref="J194:K194"/>
    <mergeCell ref="J198:K198"/>
    <mergeCell ref="J190:K190"/>
    <mergeCell ref="H190:I190"/>
    <mergeCell ref="H197:I197"/>
    <mergeCell ref="C123:E123"/>
    <mergeCell ref="F122:G122"/>
    <mergeCell ref="F121:G121"/>
    <mergeCell ref="C122:E122"/>
    <mergeCell ref="C121:E121"/>
    <mergeCell ref="F123:G123"/>
    <mergeCell ref="C154:E154"/>
    <mergeCell ref="J130:K130"/>
    <mergeCell ref="C127:E127"/>
    <mergeCell ref="F125:G125"/>
    <mergeCell ref="C126:E126"/>
    <mergeCell ref="C128:E128"/>
    <mergeCell ref="C125:E125"/>
    <mergeCell ref="F128:G128"/>
    <mergeCell ref="H126:I126"/>
    <mergeCell ref="H127:I127"/>
    <mergeCell ref="F116:G117"/>
    <mergeCell ref="C116:E117"/>
    <mergeCell ref="A99:G99"/>
    <mergeCell ref="C153:E153"/>
    <mergeCell ref="B116:B117"/>
    <mergeCell ref="F126:G126"/>
    <mergeCell ref="F124:G124"/>
    <mergeCell ref="F144:G144"/>
    <mergeCell ref="F146:G146"/>
    <mergeCell ref="F143:G143"/>
    <mergeCell ref="D91:M91"/>
    <mergeCell ref="A96:G96"/>
    <mergeCell ref="B94:M94"/>
    <mergeCell ref="A102:G102"/>
    <mergeCell ref="A98:G98"/>
    <mergeCell ref="A97:G97"/>
    <mergeCell ref="A92:C92"/>
    <mergeCell ref="C157:E157"/>
    <mergeCell ref="C158:E158"/>
    <mergeCell ref="C155:E155"/>
    <mergeCell ref="C135:E135"/>
    <mergeCell ref="C136:E136"/>
    <mergeCell ref="C137:E137"/>
    <mergeCell ref="C139:E139"/>
    <mergeCell ref="C138:E138"/>
    <mergeCell ref="C151:E151"/>
    <mergeCell ref="C152:E152"/>
    <mergeCell ref="C161:E161"/>
    <mergeCell ref="C162:E162"/>
    <mergeCell ref="C169:E169"/>
    <mergeCell ref="C140:E140"/>
    <mergeCell ref="C141:E141"/>
    <mergeCell ref="C149:E149"/>
    <mergeCell ref="C150:E150"/>
    <mergeCell ref="C165:E165"/>
    <mergeCell ref="C166:E166"/>
    <mergeCell ref="C156:E156"/>
    <mergeCell ref="C172:E172"/>
    <mergeCell ref="C174:E174"/>
    <mergeCell ref="C176:E176"/>
    <mergeCell ref="C170:E170"/>
    <mergeCell ref="C178:E178"/>
    <mergeCell ref="C179:E179"/>
    <mergeCell ref="C183:E183"/>
    <mergeCell ref="C184:E184"/>
    <mergeCell ref="C164:E164"/>
    <mergeCell ref="C160:E160"/>
    <mergeCell ref="C191:E191"/>
    <mergeCell ref="C163:E163"/>
    <mergeCell ref="C173:E173"/>
    <mergeCell ref="C168:E168"/>
    <mergeCell ref="C185:E185"/>
    <mergeCell ref="C177:E177"/>
    <mergeCell ref="F193:G193"/>
    <mergeCell ref="C167:E167"/>
    <mergeCell ref="C181:E181"/>
    <mergeCell ref="C182:E182"/>
    <mergeCell ref="C180:E180"/>
    <mergeCell ref="C171:E171"/>
    <mergeCell ref="F170:G170"/>
    <mergeCell ref="C175:E175"/>
    <mergeCell ref="C190:E190"/>
    <mergeCell ref="C186:E186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72" t="s">
        <v>0</v>
      </c>
      <c r="J6" s="372"/>
      <c r="K6" s="372"/>
      <c r="L6" s="372"/>
      <c r="M6" s="372"/>
    </row>
    <row r="7" spans="9:13" ht="15.75">
      <c r="I7" s="372" t="s">
        <v>2</v>
      </c>
      <c r="J7" s="372"/>
      <c r="K7" s="372"/>
      <c r="L7" s="372"/>
      <c r="M7" s="372"/>
    </row>
    <row r="8" spans="9:13" ht="15.75">
      <c r="I8" s="372"/>
      <c r="J8" s="372"/>
      <c r="K8" s="372"/>
      <c r="L8" s="372"/>
      <c r="M8" s="372"/>
    </row>
    <row r="9" spans="9:13" ht="15.75">
      <c r="I9" s="374" t="s">
        <v>3</v>
      </c>
      <c r="J9" s="374"/>
      <c r="K9" s="374"/>
      <c r="L9" s="374"/>
      <c r="M9" s="374"/>
    </row>
    <row r="10" spans="9:13" ht="15.75">
      <c r="I10" s="375" t="s">
        <v>4</v>
      </c>
      <c r="J10" s="375"/>
      <c r="K10" s="375"/>
      <c r="L10" s="375"/>
      <c r="M10" s="375"/>
    </row>
    <row r="11" spans="9:13" ht="15.75">
      <c r="I11" s="376" t="s">
        <v>5</v>
      </c>
      <c r="J11" s="376"/>
      <c r="K11" s="376"/>
      <c r="L11" s="376"/>
      <c r="M11" s="376"/>
    </row>
    <row r="12" spans="9:13" ht="15.75">
      <c r="I12" s="372" t="s">
        <v>6</v>
      </c>
      <c r="J12" s="372"/>
      <c r="K12" s="372"/>
      <c r="L12" s="372"/>
      <c r="M12" s="372"/>
    </row>
    <row r="13" spans="9:13" ht="15.75">
      <c r="I13" s="372" t="s">
        <v>7</v>
      </c>
      <c r="J13" s="372"/>
      <c r="K13" s="372"/>
      <c r="L13" s="372"/>
      <c r="M13" s="372"/>
    </row>
    <row r="14" spans="9:13" ht="15.75" customHeight="1">
      <c r="I14" s="366" t="s">
        <v>185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0" t="s">
        <v>8</v>
      </c>
      <c r="E17" s="370"/>
      <c r="F17" s="370"/>
      <c r="G17" s="370"/>
      <c r="H17" s="370"/>
      <c r="I17" s="370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183</v>
      </c>
      <c r="E19" s="370"/>
      <c r="F19" s="370"/>
      <c r="G19" s="370"/>
      <c r="H19" s="370"/>
      <c r="I19" s="370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7" t="s">
        <v>140</v>
      </c>
      <c r="C27" s="377"/>
      <c r="D27" s="377" t="s">
        <v>13</v>
      </c>
      <c r="E27" s="377"/>
      <c r="F27" s="377"/>
      <c r="G27" s="377"/>
      <c r="H27" s="377"/>
      <c r="I27" s="377"/>
      <c r="J27" s="377"/>
      <c r="K27" s="377"/>
      <c r="L27" s="377"/>
      <c r="M27" s="377"/>
    </row>
    <row r="28" ht="15.75">
      <c r="C28" s="1" t="s">
        <v>14</v>
      </c>
    </row>
    <row r="29" spans="2:14" ht="21" customHeight="1">
      <c r="B29" s="367" t="s">
        <v>190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56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22.5" customHeight="1">
      <c r="A36" s="9"/>
      <c r="B36" s="356" t="s">
        <v>132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20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8" customHeight="1">
      <c r="A38" s="9"/>
      <c r="B38" s="356" t="s">
        <v>176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2:14" ht="17.25" customHeight="1">
      <c r="B39" s="365" t="s">
        <v>170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</row>
    <row r="40" spans="2:14" ht="19.5" customHeight="1">
      <c r="B40" s="359" t="s">
        <v>169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</row>
    <row r="41" spans="2:14" ht="19.5" customHeight="1">
      <c r="B41" s="359" t="s">
        <v>177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21"/>
    </row>
    <row r="42" spans="2:14" ht="19.5" customHeight="1">
      <c r="B42" s="359" t="s">
        <v>186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19.5" customHeight="1">
      <c r="B43" s="359" t="s">
        <v>187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121"/>
    </row>
    <row r="44" spans="2:14" ht="19.5" customHeight="1">
      <c r="B44" s="359" t="s">
        <v>188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121"/>
    </row>
    <row r="45" spans="2:14" ht="19.5" customHeight="1">
      <c r="B45" s="359" t="s">
        <v>189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21"/>
    </row>
    <row r="46" spans="2:3" ht="15.75">
      <c r="B46" s="327" t="s">
        <v>21</v>
      </c>
      <c r="C46" s="327"/>
    </row>
    <row r="47" spans="2:14" ht="30" customHeight="1">
      <c r="B47" s="306" t="s">
        <v>171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</row>
    <row r="48" spans="2:14" ht="19.5" customHeight="1">
      <c r="B48" s="364" t="s">
        <v>22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357" t="s">
        <v>25</v>
      </c>
      <c r="E50" s="357"/>
      <c r="F50" s="357"/>
      <c r="G50" s="357"/>
      <c r="H50" s="357"/>
      <c r="I50" s="357"/>
      <c r="J50" s="357"/>
      <c r="K50" s="357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71"/>
      <c r="E51" s="371"/>
      <c r="F51" s="371"/>
      <c r="G51" s="371"/>
      <c r="H51" s="371"/>
      <c r="I51" s="371"/>
      <c r="J51" s="371"/>
      <c r="K51" s="371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38" t="s">
        <v>127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37" t="s">
        <v>117</v>
      </c>
      <c r="E55" s="237"/>
      <c r="F55" s="237"/>
      <c r="G55" s="237"/>
      <c r="H55" s="237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40">
        <v>4</v>
      </c>
      <c r="E56" s="240"/>
      <c r="F56" s="240"/>
      <c r="G56" s="240"/>
      <c r="H56" s="240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345" t="s">
        <v>38</v>
      </c>
      <c r="E57" s="345"/>
      <c r="F57" s="345"/>
      <c r="G57" s="345"/>
      <c r="H57" s="345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358" t="s">
        <v>178</v>
      </c>
      <c r="E58" s="358"/>
      <c r="F58" s="358"/>
      <c r="G58" s="358"/>
      <c r="H58" s="358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345" t="s">
        <v>40</v>
      </c>
      <c r="E59" s="345"/>
      <c r="F59" s="345"/>
      <c r="G59" s="345"/>
      <c r="H59" s="345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360" t="s">
        <v>150</v>
      </c>
      <c r="E60" s="360"/>
      <c r="F60" s="360"/>
      <c r="G60" s="360"/>
      <c r="H60" s="360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360" t="s">
        <v>151</v>
      </c>
      <c r="E61" s="360"/>
      <c r="F61" s="360"/>
      <c r="G61" s="360"/>
      <c r="H61" s="360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345" t="s">
        <v>42</v>
      </c>
      <c r="E62" s="345"/>
      <c r="F62" s="345"/>
      <c r="G62" s="345"/>
      <c r="H62" s="345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358" t="s">
        <v>160</v>
      </c>
      <c r="E63" s="358"/>
      <c r="F63" s="358"/>
      <c r="G63" s="358"/>
      <c r="H63" s="358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358" t="s">
        <v>161</v>
      </c>
      <c r="E64" s="358"/>
      <c r="F64" s="358"/>
      <c r="G64" s="358"/>
      <c r="H64" s="358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345" t="s">
        <v>44</v>
      </c>
      <c r="E65" s="345"/>
      <c r="F65" s="345"/>
      <c r="G65" s="345"/>
      <c r="H65" s="345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361" t="s">
        <v>168</v>
      </c>
      <c r="E66" s="362"/>
      <c r="F66" s="362"/>
      <c r="G66" s="362"/>
      <c r="H66" s="363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358" t="s">
        <v>162</v>
      </c>
      <c r="E67" s="358"/>
      <c r="F67" s="358"/>
      <c r="G67" s="358"/>
      <c r="H67" s="358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345" t="s">
        <v>46</v>
      </c>
      <c r="E68" s="345"/>
      <c r="F68" s="345"/>
      <c r="G68" s="345"/>
      <c r="H68" s="345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345" t="s">
        <v>48</v>
      </c>
      <c r="E69" s="345"/>
      <c r="F69" s="345"/>
      <c r="G69" s="345"/>
      <c r="H69" s="345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379" t="s">
        <v>153</v>
      </c>
      <c r="E70" s="380"/>
      <c r="F70" s="380"/>
      <c r="G70" s="380"/>
      <c r="H70" s="381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345" t="s">
        <v>50</v>
      </c>
      <c r="E71" s="345"/>
      <c r="F71" s="345"/>
      <c r="G71" s="345"/>
      <c r="H71" s="345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358" t="s">
        <v>163</v>
      </c>
      <c r="E72" s="358"/>
      <c r="F72" s="358"/>
      <c r="G72" s="358"/>
      <c r="H72" s="358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345" t="s">
        <v>32</v>
      </c>
      <c r="E73" s="345"/>
      <c r="F73" s="345"/>
      <c r="G73" s="345"/>
      <c r="H73" s="345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273" t="s">
        <v>154</v>
      </c>
      <c r="E74" s="273"/>
      <c r="F74" s="273"/>
      <c r="G74" s="273"/>
      <c r="H74" s="273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272" t="s">
        <v>33</v>
      </c>
      <c r="E75" s="272"/>
      <c r="F75" s="272"/>
      <c r="G75" s="272"/>
      <c r="H75" s="272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275" t="s">
        <v>179</v>
      </c>
      <c r="E76" s="276"/>
      <c r="F76" s="276"/>
      <c r="G76" s="276"/>
      <c r="H76" s="277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273" t="s">
        <v>158</v>
      </c>
      <c r="E77" s="273"/>
      <c r="F77" s="273"/>
      <c r="G77" s="273"/>
      <c r="H77" s="273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278" t="s">
        <v>180</v>
      </c>
      <c r="E78" s="279"/>
      <c r="F78" s="279"/>
      <c r="G78" s="279"/>
      <c r="H78" s="280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278" t="s">
        <v>155</v>
      </c>
      <c r="E79" s="279"/>
      <c r="F79" s="279"/>
      <c r="G79" s="279"/>
      <c r="H79" s="280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278"/>
      <c r="E81" s="279"/>
      <c r="F81" s="279"/>
      <c r="G81" s="279"/>
      <c r="H81" s="280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278" t="s">
        <v>172</v>
      </c>
      <c r="E82" s="279"/>
      <c r="F82" s="279"/>
      <c r="G82" s="279"/>
      <c r="H82" s="280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274" t="s">
        <v>53</v>
      </c>
      <c r="E83" s="274"/>
      <c r="F83" s="274"/>
      <c r="G83" s="274"/>
      <c r="H83" s="274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8321.282000000001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346" t="s">
        <v>55</v>
      </c>
      <c r="B86" s="346"/>
      <c r="C86" s="347"/>
      <c r="D86" s="348" t="s">
        <v>56</v>
      </c>
      <c r="E86" s="349"/>
      <c r="F86" s="349"/>
      <c r="G86" s="349"/>
      <c r="H86" s="349"/>
      <c r="I86" s="349"/>
      <c r="J86" s="349"/>
      <c r="K86" s="349"/>
      <c r="L86" s="349"/>
      <c r="M86" s="349"/>
      <c r="N86" s="30"/>
    </row>
    <row r="87" spans="1:14" ht="15" hidden="1" outlineLevel="1">
      <c r="A87" s="236">
        <v>2140</v>
      </c>
      <c r="B87" s="236"/>
      <c r="C87" s="241"/>
      <c r="D87" s="212" t="s">
        <v>57</v>
      </c>
      <c r="E87" s="213"/>
      <c r="F87" s="213"/>
      <c r="G87" s="213"/>
      <c r="H87" s="213"/>
      <c r="I87" s="213"/>
      <c r="J87" s="213"/>
      <c r="K87" s="213"/>
      <c r="L87" s="213"/>
      <c r="M87" s="213"/>
      <c r="N87" s="30"/>
    </row>
    <row r="88" spans="1:14" ht="15" hidden="1" outlineLevel="1">
      <c r="A88" s="236">
        <v>2730</v>
      </c>
      <c r="B88" s="236"/>
      <c r="C88" s="241"/>
      <c r="D88" s="212" t="s">
        <v>58</v>
      </c>
      <c r="E88" s="213"/>
      <c r="F88" s="213"/>
      <c r="G88" s="213"/>
      <c r="H88" s="213"/>
      <c r="I88" s="213"/>
      <c r="J88" s="213"/>
      <c r="K88" s="213"/>
      <c r="L88" s="213"/>
      <c r="M88" s="213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236" t="s">
        <v>60</v>
      </c>
      <c r="B91" s="236"/>
      <c r="C91" s="241"/>
      <c r="D91" s="235" t="s">
        <v>61</v>
      </c>
      <c r="E91" s="236"/>
      <c r="F91" s="236"/>
      <c r="G91" s="236"/>
      <c r="H91" s="236"/>
      <c r="I91" s="236"/>
      <c r="J91" s="236"/>
      <c r="K91" s="236"/>
      <c r="L91" s="236"/>
      <c r="M91" s="236"/>
      <c r="N91" s="30"/>
    </row>
    <row r="92" spans="1:14" ht="15" hidden="1" outlineLevel="1">
      <c r="A92" s="236"/>
      <c r="B92" s="236"/>
      <c r="C92" s="241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38" t="s">
        <v>118</v>
      </c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37" t="s">
        <v>119</v>
      </c>
      <c r="B96" s="237"/>
      <c r="C96" s="237"/>
      <c r="D96" s="237"/>
      <c r="E96" s="237"/>
      <c r="F96" s="237"/>
      <c r="G96" s="237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40">
        <v>1</v>
      </c>
      <c r="B97" s="240"/>
      <c r="C97" s="240"/>
      <c r="D97" s="240"/>
      <c r="E97" s="240"/>
      <c r="F97" s="240"/>
      <c r="G97" s="240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39" t="s">
        <v>62</v>
      </c>
      <c r="B98" s="239"/>
      <c r="C98" s="239"/>
      <c r="D98" s="239"/>
      <c r="E98" s="239"/>
      <c r="F98" s="239"/>
      <c r="G98" s="239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11" t="s">
        <v>63</v>
      </c>
      <c r="B99" s="211"/>
      <c r="C99" s="211"/>
      <c r="D99" s="211"/>
      <c r="E99" s="211"/>
      <c r="F99" s="211"/>
      <c r="G99" s="211"/>
      <c r="H99" s="62" t="s">
        <v>148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11" t="s">
        <v>173</v>
      </c>
      <c r="B100" s="211"/>
      <c r="C100" s="211"/>
      <c r="D100" s="211"/>
      <c r="E100" s="211"/>
      <c r="F100" s="211"/>
      <c r="G100" s="211"/>
      <c r="H100" s="62" t="s">
        <v>148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39" t="s">
        <v>64</v>
      </c>
      <c r="B101" s="239"/>
      <c r="C101" s="239"/>
      <c r="D101" s="239"/>
      <c r="E101" s="239"/>
      <c r="F101" s="239"/>
      <c r="G101" s="239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39" t="s">
        <v>65</v>
      </c>
      <c r="B102" s="239"/>
      <c r="C102" s="239"/>
      <c r="D102" s="239"/>
      <c r="E102" s="239"/>
      <c r="F102" s="239"/>
      <c r="G102" s="239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39" t="s">
        <v>66</v>
      </c>
      <c r="B103" s="239"/>
      <c r="C103" s="239"/>
      <c r="D103" s="239"/>
      <c r="E103" s="239"/>
      <c r="F103" s="239"/>
      <c r="G103" s="239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39" t="s">
        <v>67</v>
      </c>
      <c r="B104" s="239"/>
      <c r="C104" s="239"/>
      <c r="D104" s="239"/>
      <c r="E104" s="239"/>
      <c r="F104" s="239"/>
      <c r="G104" s="239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39" t="s">
        <v>68</v>
      </c>
      <c r="B105" s="239"/>
      <c r="C105" s="239"/>
      <c r="D105" s="239"/>
      <c r="E105" s="239"/>
      <c r="F105" s="239"/>
      <c r="G105" s="239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39" t="s">
        <v>69</v>
      </c>
      <c r="B106" s="239"/>
      <c r="C106" s="239"/>
      <c r="D106" s="239"/>
      <c r="E106" s="239"/>
      <c r="F106" s="239"/>
      <c r="G106" s="239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39" t="s">
        <v>70</v>
      </c>
      <c r="B107" s="239"/>
      <c r="C107" s="239"/>
      <c r="D107" s="239"/>
      <c r="E107" s="239"/>
      <c r="F107" s="239"/>
      <c r="G107" s="239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39" t="s">
        <v>71</v>
      </c>
      <c r="B108" s="239"/>
      <c r="C108" s="239"/>
      <c r="D108" s="239"/>
      <c r="E108" s="239"/>
      <c r="F108" s="239"/>
      <c r="G108" s="239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39" t="s">
        <v>72</v>
      </c>
      <c r="B109" s="239"/>
      <c r="C109" s="239"/>
      <c r="D109" s="239"/>
      <c r="E109" s="239"/>
      <c r="F109" s="239"/>
      <c r="G109" s="239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39" t="s">
        <v>73</v>
      </c>
      <c r="B110" s="239"/>
      <c r="C110" s="239"/>
      <c r="D110" s="239"/>
      <c r="E110" s="239"/>
      <c r="F110" s="239"/>
      <c r="G110" s="239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02" t="s">
        <v>149</v>
      </c>
      <c r="B111" s="203"/>
      <c r="C111" s="203"/>
      <c r="D111" s="203"/>
      <c r="E111" s="203"/>
      <c r="F111" s="203"/>
      <c r="G111" s="204"/>
      <c r="H111" s="62" t="s">
        <v>148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11" t="s">
        <v>74</v>
      </c>
      <c r="B112" s="211"/>
      <c r="C112" s="211"/>
      <c r="D112" s="211"/>
      <c r="E112" s="211"/>
      <c r="F112" s="211"/>
      <c r="G112" s="211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37" t="s">
        <v>76</v>
      </c>
      <c r="B116" s="237" t="s">
        <v>24</v>
      </c>
      <c r="C116" s="243" t="s">
        <v>120</v>
      </c>
      <c r="D116" s="243"/>
      <c r="E116" s="243"/>
      <c r="F116" s="242" t="s">
        <v>77</v>
      </c>
      <c r="G116" s="242"/>
      <c r="H116" s="242" t="s">
        <v>78</v>
      </c>
      <c r="I116" s="242"/>
      <c r="J116" s="242" t="s">
        <v>121</v>
      </c>
      <c r="K116" s="242"/>
      <c r="N116" s="30"/>
    </row>
    <row r="117" spans="1:14" ht="15.75">
      <c r="A117" s="237"/>
      <c r="B117" s="237"/>
      <c r="C117" s="243"/>
      <c r="D117" s="243"/>
      <c r="E117" s="243"/>
      <c r="F117" s="242"/>
      <c r="G117" s="242"/>
      <c r="H117" s="242"/>
      <c r="I117" s="242"/>
      <c r="J117" s="242"/>
      <c r="K117" s="242"/>
      <c r="N117" s="30"/>
    </row>
    <row r="118" spans="1:14" ht="15.75">
      <c r="A118" s="12">
        <v>1</v>
      </c>
      <c r="B118" s="12">
        <v>2</v>
      </c>
      <c r="C118" s="271">
        <v>3</v>
      </c>
      <c r="D118" s="271"/>
      <c r="E118" s="271"/>
      <c r="F118" s="270">
        <v>4</v>
      </c>
      <c r="G118" s="270"/>
      <c r="H118" s="270">
        <v>5</v>
      </c>
      <c r="I118" s="270"/>
      <c r="J118" s="270">
        <v>6</v>
      </c>
      <c r="K118" s="270"/>
      <c r="N118" s="30"/>
    </row>
    <row r="119" spans="1:14" ht="84.75" customHeight="1" hidden="1" outlineLevel="1">
      <c r="A119" s="21" t="s">
        <v>37</v>
      </c>
      <c r="B119" s="58" t="s">
        <v>26</v>
      </c>
      <c r="C119" s="205" t="s">
        <v>79</v>
      </c>
      <c r="D119" s="248"/>
      <c r="E119" s="249"/>
      <c r="F119" s="244"/>
      <c r="G119" s="245"/>
      <c r="H119" s="235"/>
      <c r="I119" s="241"/>
      <c r="J119" s="235"/>
      <c r="K119" s="241"/>
      <c r="N119" s="30"/>
    </row>
    <row r="120" spans="1:14" ht="134.25" customHeight="1" collapsed="1">
      <c r="A120" s="50" t="s">
        <v>37</v>
      </c>
      <c r="B120" s="60" t="s">
        <v>148</v>
      </c>
      <c r="C120" s="353" t="s">
        <v>139</v>
      </c>
      <c r="D120" s="354"/>
      <c r="E120" s="355"/>
      <c r="F120" s="268"/>
      <c r="G120" s="269"/>
      <c r="H120" s="194"/>
      <c r="I120" s="195"/>
      <c r="J120" s="194"/>
      <c r="K120" s="195"/>
      <c r="N120" s="30"/>
    </row>
    <row r="121" spans="1:14" ht="19.5" customHeight="1">
      <c r="A121" s="17"/>
      <c r="B121" s="58"/>
      <c r="C121" s="205" t="s">
        <v>80</v>
      </c>
      <c r="D121" s="248"/>
      <c r="E121" s="249"/>
      <c r="F121" s="194"/>
      <c r="G121" s="195"/>
      <c r="H121" s="235"/>
      <c r="I121" s="241"/>
      <c r="J121" s="235"/>
      <c r="K121" s="241"/>
      <c r="N121" s="30"/>
    </row>
    <row r="122" spans="1:14" ht="23.25" customHeight="1">
      <c r="A122" s="50"/>
      <c r="B122" s="59"/>
      <c r="C122" s="250" t="s">
        <v>81</v>
      </c>
      <c r="D122" s="248"/>
      <c r="E122" s="249"/>
      <c r="F122" s="244" t="s">
        <v>181</v>
      </c>
      <c r="G122" s="245"/>
      <c r="H122" s="252" t="s">
        <v>133</v>
      </c>
      <c r="I122" s="253"/>
      <c r="J122" s="258">
        <f>I58</f>
        <v>139.77</v>
      </c>
      <c r="K122" s="259"/>
      <c r="N122" s="30"/>
    </row>
    <row r="123" spans="1:14" ht="19.5" customHeight="1">
      <c r="A123" s="50"/>
      <c r="B123" s="59"/>
      <c r="C123" s="251" t="s">
        <v>83</v>
      </c>
      <c r="D123" s="248"/>
      <c r="E123" s="249"/>
      <c r="F123" s="244"/>
      <c r="G123" s="245"/>
      <c r="H123" s="254"/>
      <c r="I123" s="255"/>
      <c r="J123" s="254"/>
      <c r="K123" s="255"/>
      <c r="N123" s="30"/>
    </row>
    <row r="124" spans="1:14" ht="19.5" customHeight="1">
      <c r="A124" s="50"/>
      <c r="B124" s="59"/>
      <c r="C124" s="250" t="s">
        <v>84</v>
      </c>
      <c r="D124" s="248"/>
      <c r="E124" s="249"/>
      <c r="F124" s="244" t="s">
        <v>85</v>
      </c>
      <c r="G124" s="245"/>
      <c r="H124" s="252" t="s">
        <v>133</v>
      </c>
      <c r="I124" s="253"/>
      <c r="J124" s="254">
        <v>90</v>
      </c>
      <c r="K124" s="255"/>
      <c r="N124" s="30"/>
    </row>
    <row r="125" spans="1:14" ht="19.5" customHeight="1">
      <c r="A125" s="50"/>
      <c r="B125" s="59"/>
      <c r="C125" s="251" t="s">
        <v>86</v>
      </c>
      <c r="D125" s="248"/>
      <c r="E125" s="249"/>
      <c r="F125" s="244"/>
      <c r="G125" s="245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50" t="s">
        <v>87</v>
      </c>
      <c r="D126" s="248"/>
      <c r="E126" s="249"/>
      <c r="F126" s="244" t="s">
        <v>82</v>
      </c>
      <c r="G126" s="245"/>
      <c r="H126" s="252" t="s">
        <v>88</v>
      </c>
      <c r="I126" s="253"/>
      <c r="J126" s="343">
        <f>J122/J124*1000</f>
        <v>1553.0000000000002</v>
      </c>
      <c r="K126" s="344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05" t="s">
        <v>40</v>
      </c>
      <c r="D127" s="248"/>
      <c r="E127" s="249"/>
      <c r="F127" s="194"/>
      <c r="G127" s="195"/>
      <c r="H127" s="254"/>
      <c r="I127" s="255"/>
      <c r="J127" s="254"/>
      <c r="K127" s="255"/>
    </row>
    <row r="128" spans="1:11" ht="51.75" customHeight="1" collapsed="1">
      <c r="A128" s="50" t="s">
        <v>39</v>
      </c>
      <c r="B128" s="60" t="s">
        <v>148</v>
      </c>
      <c r="C128" s="205" t="s">
        <v>150</v>
      </c>
      <c r="D128" s="248"/>
      <c r="E128" s="249"/>
      <c r="F128" s="194"/>
      <c r="G128" s="195"/>
      <c r="H128" s="254"/>
      <c r="I128" s="255"/>
      <c r="J128" s="254"/>
      <c r="K128" s="255"/>
    </row>
    <row r="129" spans="1:11" ht="19.5" customHeight="1">
      <c r="A129" s="17"/>
      <c r="B129" s="58"/>
      <c r="C129" s="205" t="s">
        <v>80</v>
      </c>
      <c r="D129" s="248"/>
      <c r="E129" s="249"/>
      <c r="F129" s="194"/>
      <c r="G129" s="195"/>
      <c r="H129" s="254"/>
      <c r="I129" s="255"/>
      <c r="J129" s="254"/>
      <c r="K129" s="255"/>
    </row>
    <row r="130" spans="1:11" ht="39.75" customHeight="1">
      <c r="A130" s="17"/>
      <c r="B130" s="58"/>
      <c r="C130" s="196" t="s">
        <v>89</v>
      </c>
      <c r="D130" s="248"/>
      <c r="E130" s="249"/>
      <c r="F130" s="244" t="s">
        <v>181</v>
      </c>
      <c r="G130" s="245"/>
      <c r="H130" s="252" t="s">
        <v>133</v>
      </c>
      <c r="I130" s="253"/>
      <c r="J130" s="246">
        <f>I60</f>
        <v>50.8</v>
      </c>
      <c r="K130" s="247"/>
    </row>
    <row r="131" spans="1:14" ht="19.5" customHeight="1">
      <c r="A131" s="17"/>
      <c r="B131" s="58"/>
      <c r="C131" s="251" t="s">
        <v>83</v>
      </c>
      <c r="D131" s="248"/>
      <c r="E131" s="249"/>
      <c r="F131" s="194"/>
      <c r="G131" s="195"/>
      <c r="H131" s="339"/>
      <c r="I131" s="340"/>
      <c r="J131" s="339"/>
      <c r="K131" s="340"/>
      <c r="M131" s="31"/>
      <c r="N131" s="31"/>
    </row>
    <row r="132" spans="1:14" ht="19.5" customHeight="1">
      <c r="A132" s="17"/>
      <c r="B132" s="58"/>
      <c r="C132" s="350" t="s">
        <v>106</v>
      </c>
      <c r="D132" s="248"/>
      <c r="E132" s="249"/>
      <c r="F132" s="235" t="s">
        <v>85</v>
      </c>
      <c r="G132" s="241"/>
      <c r="H132" s="252" t="s">
        <v>133</v>
      </c>
      <c r="I132" s="253"/>
      <c r="J132" s="330">
        <v>254</v>
      </c>
      <c r="K132" s="331"/>
      <c r="M132" s="76"/>
      <c r="N132" s="32"/>
    </row>
    <row r="133" spans="1:14" ht="19.5" customHeight="1">
      <c r="A133" s="17"/>
      <c r="B133" s="58"/>
      <c r="C133" s="251" t="s">
        <v>86</v>
      </c>
      <c r="D133" s="248"/>
      <c r="E133" s="249"/>
      <c r="F133" s="194"/>
      <c r="G133" s="195"/>
      <c r="H133" s="339"/>
      <c r="I133" s="340"/>
      <c r="J133" s="339"/>
      <c r="K133" s="340"/>
      <c r="M133" s="76"/>
      <c r="N133" s="31"/>
    </row>
    <row r="134" spans="1:11" ht="19.5" customHeight="1">
      <c r="A134" s="17"/>
      <c r="B134" s="58"/>
      <c r="C134" s="382" t="s">
        <v>91</v>
      </c>
      <c r="D134" s="248"/>
      <c r="E134" s="249"/>
      <c r="F134" s="235" t="s">
        <v>82</v>
      </c>
      <c r="G134" s="241"/>
      <c r="H134" s="252" t="s">
        <v>88</v>
      </c>
      <c r="I134" s="253"/>
      <c r="J134" s="328">
        <f>J130/J132*1000</f>
        <v>199.99999999999997</v>
      </c>
      <c r="K134" s="329"/>
    </row>
    <row r="135" spans="1:13" s="33" customFormat="1" ht="70.5" customHeight="1">
      <c r="A135" s="115" t="s">
        <v>41</v>
      </c>
      <c r="B135" s="120" t="s">
        <v>148</v>
      </c>
      <c r="C135" s="227" t="s">
        <v>151</v>
      </c>
      <c r="D135" s="228"/>
      <c r="E135" s="229"/>
      <c r="F135" s="341"/>
      <c r="G135" s="342"/>
      <c r="H135" s="285"/>
      <c r="I135" s="286"/>
      <c r="J135" s="285"/>
      <c r="K135" s="286"/>
      <c r="L135" s="79"/>
      <c r="M135" s="77"/>
    </row>
    <row r="136" spans="1:13" s="33" customFormat="1" ht="19.5" customHeight="1">
      <c r="A136" s="115"/>
      <c r="B136" s="108"/>
      <c r="C136" s="227" t="s">
        <v>80</v>
      </c>
      <c r="D136" s="230"/>
      <c r="E136" s="231"/>
      <c r="F136" s="341"/>
      <c r="G136" s="342"/>
      <c r="H136" s="285"/>
      <c r="I136" s="286"/>
      <c r="J136" s="285"/>
      <c r="K136" s="286"/>
      <c r="L136" s="79"/>
      <c r="M136" s="77"/>
    </row>
    <row r="137" spans="1:13" s="33" customFormat="1" ht="49.5" customHeight="1">
      <c r="A137" s="115"/>
      <c r="B137" s="108"/>
      <c r="C137" s="232" t="s">
        <v>92</v>
      </c>
      <c r="D137" s="233"/>
      <c r="E137" s="234"/>
      <c r="F137" s="244" t="s">
        <v>181</v>
      </c>
      <c r="G137" s="245"/>
      <c r="H137" s="262" t="s">
        <v>133</v>
      </c>
      <c r="I137" s="263"/>
      <c r="J137" s="351">
        <f>I61</f>
        <v>2113.273</v>
      </c>
      <c r="K137" s="352"/>
      <c r="L137" s="79"/>
      <c r="M137" s="77"/>
    </row>
    <row r="138" spans="1:13" s="33" customFormat="1" ht="19.5" customHeight="1">
      <c r="A138" s="115"/>
      <c r="B138" s="108"/>
      <c r="C138" s="215" t="s">
        <v>83</v>
      </c>
      <c r="D138" s="216"/>
      <c r="E138" s="217"/>
      <c r="F138" s="341"/>
      <c r="G138" s="342"/>
      <c r="H138" s="285"/>
      <c r="I138" s="286"/>
      <c r="J138" s="285"/>
      <c r="K138" s="286"/>
      <c r="L138" s="79"/>
      <c r="M138" s="77"/>
    </row>
    <row r="139" spans="1:13" s="33" customFormat="1" ht="19.5" customHeight="1">
      <c r="A139" s="115"/>
      <c r="B139" s="108"/>
      <c r="C139" s="218" t="s">
        <v>106</v>
      </c>
      <c r="D139" s="219"/>
      <c r="E139" s="220"/>
      <c r="F139" s="281" t="s">
        <v>85</v>
      </c>
      <c r="G139" s="282"/>
      <c r="H139" s="262" t="s">
        <v>133</v>
      </c>
      <c r="I139" s="263"/>
      <c r="J139" s="330">
        <v>4297</v>
      </c>
      <c r="K139" s="331"/>
      <c r="L139" s="79"/>
      <c r="M139" s="77"/>
    </row>
    <row r="140" spans="1:13" s="33" customFormat="1" ht="19.5" customHeight="1">
      <c r="A140" s="115"/>
      <c r="B140" s="108"/>
      <c r="C140" s="215" t="s">
        <v>86</v>
      </c>
      <c r="D140" s="216"/>
      <c r="E140" s="217"/>
      <c r="F140" s="341"/>
      <c r="G140" s="342"/>
      <c r="H140" s="285"/>
      <c r="I140" s="286"/>
      <c r="J140" s="285"/>
      <c r="K140" s="286"/>
      <c r="L140" s="79"/>
      <c r="M140" s="77"/>
    </row>
    <row r="141" spans="1:13" s="33" customFormat="1" ht="19.5" customHeight="1">
      <c r="A141" s="115"/>
      <c r="B141" s="108"/>
      <c r="C141" s="218" t="s">
        <v>91</v>
      </c>
      <c r="D141" s="219"/>
      <c r="E141" s="220"/>
      <c r="F141" s="281" t="s">
        <v>82</v>
      </c>
      <c r="G141" s="282"/>
      <c r="H141" s="262" t="s">
        <v>88</v>
      </c>
      <c r="I141" s="263"/>
      <c r="J141" s="328">
        <v>493.87</v>
      </c>
      <c r="K141" s="329"/>
      <c r="L141" s="79"/>
      <c r="M141" s="77"/>
    </row>
    <row r="142" spans="1:11" ht="163.5" customHeight="1" hidden="1">
      <c r="A142" s="50"/>
      <c r="B142" s="59"/>
      <c r="F142" s="235"/>
      <c r="G142" s="241"/>
      <c r="H142" s="252"/>
      <c r="I142" s="253"/>
      <c r="J142" s="328"/>
      <c r="K142" s="329"/>
    </row>
    <row r="143" spans="1:11" ht="19.5" customHeight="1" hidden="1">
      <c r="A143" s="50"/>
      <c r="B143" s="59"/>
      <c r="F143" s="235"/>
      <c r="G143" s="241"/>
      <c r="H143" s="252"/>
      <c r="I143" s="253"/>
      <c r="J143" s="328"/>
      <c r="K143" s="329"/>
    </row>
    <row r="144" spans="1:11" ht="19.5" customHeight="1" hidden="1">
      <c r="A144" s="50"/>
      <c r="B144" s="59"/>
      <c r="F144" s="235" t="s">
        <v>82</v>
      </c>
      <c r="G144" s="241"/>
      <c r="H144" s="252" t="s">
        <v>135</v>
      </c>
      <c r="I144" s="253"/>
      <c r="J144" s="334"/>
      <c r="K144" s="335"/>
    </row>
    <row r="145" spans="1:11" ht="19.5" customHeight="1" hidden="1">
      <c r="A145" s="50"/>
      <c r="B145" s="59"/>
      <c r="F145" s="194"/>
      <c r="G145" s="195"/>
      <c r="H145" s="339"/>
      <c r="I145" s="340"/>
      <c r="J145" s="328"/>
      <c r="K145" s="329"/>
    </row>
    <row r="146" spans="1:11" ht="19.5" customHeight="1" hidden="1">
      <c r="A146" s="50"/>
      <c r="B146" s="59"/>
      <c r="F146" s="235" t="s">
        <v>85</v>
      </c>
      <c r="G146" s="241"/>
      <c r="H146" s="252" t="s">
        <v>133</v>
      </c>
      <c r="I146" s="253"/>
      <c r="J146" s="330"/>
      <c r="K146" s="331"/>
    </row>
    <row r="147" spans="1:11" ht="19.5" customHeight="1" hidden="1">
      <c r="A147" s="50"/>
      <c r="B147" s="59"/>
      <c r="F147" s="194"/>
      <c r="G147" s="195"/>
      <c r="H147" s="339"/>
      <c r="I147" s="340"/>
      <c r="J147" s="328"/>
      <c r="K147" s="329"/>
    </row>
    <row r="148" spans="1:11" ht="19.5" customHeight="1" hidden="1">
      <c r="A148" s="50"/>
      <c r="B148" s="59"/>
      <c r="F148" s="235" t="s">
        <v>82</v>
      </c>
      <c r="G148" s="241"/>
      <c r="H148" s="252" t="s">
        <v>88</v>
      </c>
      <c r="I148" s="253"/>
      <c r="J148" s="334"/>
      <c r="K148" s="335"/>
    </row>
    <row r="149" spans="1:11" ht="37.5" customHeight="1" hidden="1" outlineLevel="1">
      <c r="A149" s="17" t="s">
        <v>41</v>
      </c>
      <c r="B149" s="58" t="s">
        <v>26</v>
      </c>
      <c r="C149" s="202" t="s">
        <v>27</v>
      </c>
      <c r="D149" s="203"/>
      <c r="E149" s="204"/>
      <c r="F149" s="235"/>
      <c r="G149" s="241"/>
      <c r="H149" s="254"/>
      <c r="I149" s="255"/>
      <c r="J149" s="254"/>
      <c r="K149" s="255"/>
    </row>
    <row r="150" spans="1:11" ht="144.75" customHeight="1" collapsed="1">
      <c r="A150" s="50" t="s">
        <v>43</v>
      </c>
      <c r="B150" s="60" t="s">
        <v>148</v>
      </c>
      <c r="C150" s="221" t="s">
        <v>164</v>
      </c>
      <c r="D150" s="222"/>
      <c r="E150" s="223"/>
      <c r="F150" s="235"/>
      <c r="G150" s="241"/>
      <c r="H150" s="254"/>
      <c r="I150" s="255"/>
      <c r="J150" s="254"/>
      <c r="K150" s="255"/>
    </row>
    <row r="151" spans="1:11" ht="19.5" customHeight="1">
      <c r="A151" s="50"/>
      <c r="B151" s="59"/>
      <c r="C151" s="205" t="s">
        <v>80</v>
      </c>
      <c r="D151" s="206"/>
      <c r="E151" s="207"/>
      <c r="F151" s="194"/>
      <c r="G151" s="195"/>
      <c r="H151" s="254"/>
      <c r="I151" s="255"/>
      <c r="J151" s="254"/>
      <c r="K151" s="255"/>
    </row>
    <row r="152" spans="1:11" ht="19.5" customHeight="1">
      <c r="A152" s="50"/>
      <c r="B152" s="59"/>
      <c r="C152" s="196" t="s">
        <v>93</v>
      </c>
      <c r="D152" s="197"/>
      <c r="E152" s="198"/>
      <c r="F152" s="244" t="s">
        <v>181</v>
      </c>
      <c r="G152" s="245"/>
      <c r="H152" s="262" t="s">
        <v>133</v>
      </c>
      <c r="I152" s="263"/>
      <c r="J152" s="260">
        <f>I63</f>
        <v>23.318</v>
      </c>
      <c r="K152" s="261"/>
    </row>
    <row r="153" spans="1:11" ht="19.5" customHeight="1">
      <c r="A153" s="50"/>
      <c r="B153" s="59"/>
      <c r="C153" s="208" t="s">
        <v>83</v>
      </c>
      <c r="D153" s="209"/>
      <c r="E153" s="210"/>
      <c r="F153" s="194"/>
      <c r="G153" s="195"/>
      <c r="H153" s="254"/>
      <c r="I153" s="255"/>
      <c r="J153" s="254"/>
      <c r="K153" s="255"/>
    </row>
    <row r="154" spans="1:11" ht="19.5" customHeight="1">
      <c r="A154" s="50"/>
      <c r="B154" s="59"/>
      <c r="C154" s="212" t="s">
        <v>90</v>
      </c>
      <c r="D154" s="213"/>
      <c r="E154" s="214"/>
      <c r="F154" s="235" t="s">
        <v>85</v>
      </c>
      <c r="G154" s="241"/>
      <c r="H154" s="252" t="s">
        <v>133</v>
      </c>
      <c r="I154" s="253"/>
      <c r="J154" s="254">
        <v>3</v>
      </c>
      <c r="K154" s="255"/>
    </row>
    <row r="155" spans="1:11" ht="19.5" customHeight="1">
      <c r="A155" s="50"/>
      <c r="B155" s="59"/>
      <c r="C155" s="208" t="s">
        <v>86</v>
      </c>
      <c r="D155" s="209"/>
      <c r="E155" s="210"/>
      <c r="F155" s="194"/>
      <c r="G155" s="195"/>
      <c r="H155" s="254"/>
      <c r="I155" s="255"/>
      <c r="J155" s="254"/>
      <c r="K155" s="255"/>
    </row>
    <row r="156" spans="1:15" ht="19.5" customHeight="1">
      <c r="A156" s="50"/>
      <c r="B156" s="59"/>
      <c r="C156" s="199" t="s">
        <v>94</v>
      </c>
      <c r="D156" s="200"/>
      <c r="E156" s="201"/>
      <c r="F156" s="235" t="s">
        <v>95</v>
      </c>
      <c r="G156" s="241"/>
      <c r="H156" s="252" t="s">
        <v>88</v>
      </c>
      <c r="I156" s="253"/>
      <c r="J156" s="328">
        <f>J152/J154/12*1000</f>
        <v>647.7222222222222</v>
      </c>
      <c r="K156" s="329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224" t="s">
        <v>161</v>
      </c>
      <c r="D157" s="225"/>
      <c r="E157" s="226"/>
      <c r="F157" s="235"/>
      <c r="G157" s="241"/>
      <c r="H157" s="254"/>
      <c r="I157" s="255"/>
      <c r="J157" s="254"/>
      <c r="K157" s="255"/>
      <c r="L157" s="79"/>
      <c r="M157" s="77"/>
      <c r="N157" s="33"/>
      <c r="O157" s="33"/>
    </row>
    <row r="158" spans="1:15" ht="19.5" customHeight="1">
      <c r="A158" s="17"/>
      <c r="B158" s="58"/>
      <c r="C158" s="205" t="s">
        <v>80</v>
      </c>
      <c r="D158" s="206"/>
      <c r="E158" s="207"/>
      <c r="F158" s="194"/>
      <c r="G158" s="195"/>
      <c r="H158" s="254"/>
      <c r="I158" s="255"/>
      <c r="J158" s="254"/>
      <c r="K158" s="255"/>
      <c r="L158" s="79"/>
      <c r="M158" s="77"/>
      <c r="N158" s="33"/>
      <c r="O158" s="33"/>
    </row>
    <row r="159" spans="1:15" ht="56.25" customHeight="1">
      <c r="A159" s="17"/>
      <c r="B159" s="58"/>
      <c r="C159" s="264" t="s">
        <v>96</v>
      </c>
      <c r="D159" s="265"/>
      <c r="E159" s="266"/>
      <c r="F159" s="244" t="s">
        <v>181</v>
      </c>
      <c r="G159" s="245"/>
      <c r="H159" s="262" t="s">
        <v>133</v>
      </c>
      <c r="I159" s="263"/>
      <c r="J159" s="260">
        <f>I64</f>
        <v>51.096000000000004</v>
      </c>
      <c r="K159" s="261"/>
      <c r="L159" s="79"/>
      <c r="M159" s="77"/>
      <c r="N159" s="33"/>
      <c r="O159" s="33"/>
    </row>
    <row r="160" spans="1:15" ht="19.5" customHeight="1">
      <c r="A160" s="17"/>
      <c r="B160" s="58"/>
      <c r="C160" s="208" t="s">
        <v>83</v>
      </c>
      <c r="D160" s="209"/>
      <c r="E160" s="210"/>
      <c r="F160" s="194"/>
      <c r="G160" s="195"/>
      <c r="H160" s="339"/>
      <c r="I160" s="340"/>
      <c r="J160" s="339"/>
      <c r="K160" s="340"/>
      <c r="L160" s="79"/>
      <c r="M160" s="77"/>
      <c r="N160" s="33"/>
      <c r="O160" s="33"/>
    </row>
    <row r="161" spans="1:15" ht="19.5" customHeight="1">
      <c r="A161" s="17"/>
      <c r="B161" s="58"/>
      <c r="C161" s="212" t="s">
        <v>106</v>
      </c>
      <c r="D161" s="213"/>
      <c r="E161" s="214"/>
      <c r="F161" s="235" t="s">
        <v>85</v>
      </c>
      <c r="G161" s="241"/>
      <c r="H161" s="252" t="s">
        <v>133</v>
      </c>
      <c r="I161" s="253"/>
      <c r="J161" s="330">
        <v>102</v>
      </c>
      <c r="K161" s="331"/>
      <c r="L161" s="79"/>
      <c r="M161" s="77"/>
      <c r="N161" s="33"/>
      <c r="O161" s="33"/>
    </row>
    <row r="162" spans="1:15" ht="19.5" customHeight="1">
      <c r="A162" s="17"/>
      <c r="B162" s="58"/>
      <c r="C162" s="208" t="s">
        <v>86</v>
      </c>
      <c r="D162" s="209"/>
      <c r="E162" s="210"/>
      <c r="F162" s="194"/>
      <c r="G162" s="195"/>
      <c r="H162" s="339"/>
      <c r="I162" s="340"/>
      <c r="J162" s="339"/>
      <c r="K162" s="340"/>
      <c r="L162" s="79"/>
      <c r="M162" s="77"/>
      <c r="N162" s="33"/>
      <c r="O162" s="33"/>
    </row>
    <row r="163" spans="1:15" ht="19.5" customHeight="1">
      <c r="A163" s="50"/>
      <c r="B163" s="59"/>
      <c r="C163" s="199" t="s">
        <v>94</v>
      </c>
      <c r="D163" s="200"/>
      <c r="E163" s="201"/>
      <c r="F163" s="235" t="s">
        <v>95</v>
      </c>
      <c r="G163" s="241"/>
      <c r="H163" s="252" t="s">
        <v>88</v>
      </c>
      <c r="I163" s="253"/>
      <c r="J163" s="328">
        <v>500</v>
      </c>
      <c r="K163" s="329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202" t="s">
        <v>28</v>
      </c>
      <c r="D164" s="203"/>
      <c r="E164" s="204"/>
      <c r="F164" s="235"/>
      <c r="G164" s="241"/>
      <c r="H164" s="339"/>
      <c r="I164" s="340"/>
      <c r="J164" s="339"/>
      <c r="K164" s="340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202" t="s">
        <v>168</v>
      </c>
      <c r="D165" s="203"/>
      <c r="E165" s="204"/>
      <c r="F165" s="235"/>
      <c r="G165" s="241"/>
      <c r="H165" s="339"/>
      <c r="I165" s="340"/>
      <c r="J165" s="339"/>
      <c r="K165" s="340"/>
      <c r="L165" s="79"/>
      <c r="M165" s="77"/>
      <c r="N165" s="33"/>
      <c r="O165" s="33"/>
    </row>
    <row r="166" spans="1:15" ht="19.5" customHeight="1">
      <c r="A166" s="17"/>
      <c r="B166" s="58"/>
      <c r="C166" s="205" t="s">
        <v>80</v>
      </c>
      <c r="D166" s="206"/>
      <c r="E166" s="207"/>
      <c r="F166" s="194"/>
      <c r="G166" s="195"/>
      <c r="H166" s="336"/>
      <c r="I166" s="337"/>
      <c r="J166" s="336"/>
      <c r="K166" s="337"/>
      <c r="L166" s="79"/>
      <c r="M166" s="77"/>
      <c r="N166" s="33"/>
      <c r="O166" s="33"/>
    </row>
    <row r="167" spans="1:15" ht="19.5" customHeight="1">
      <c r="A167" s="17"/>
      <c r="B167" s="58"/>
      <c r="C167" s="196" t="s">
        <v>92</v>
      </c>
      <c r="D167" s="197"/>
      <c r="E167" s="198"/>
      <c r="F167" s="244" t="s">
        <v>181</v>
      </c>
      <c r="G167" s="245"/>
      <c r="H167" s="262" t="s">
        <v>133</v>
      </c>
      <c r="I167" s="263"/>
      <c r="J167" s="260">
        <f>I66</f>
        <v>240</v>
      </c>
      <c r="K167" s="261"/>
      <c r="L167" s="79"/>
      <c r="M167" s="77"/>
      <c r="N167" s="33"/>
      <c r="O167" s="33"/>
    </row>
    <row r="168" spans="1:15" ht="19.5" customHeight="1">
      <c r="A168" s="17"/>
      <c r="B168" s="58"/>
      <c r="C168" s="208" t="s">
        <v>83</v>
      </c>
      <c r="D168" s="209"/>
      <c r="E168" s="210"/>
      <c r="F168" s="194"/>
      <c r="G168" s="195"/>
      <c r="H168" s="336"/>
      <c r="I168" s="337"/>
      <c r="J168" s="336"/>
      <c r="K168" s="337"/>
      <c r="L168" s="79"/>
      <c r="M168" s="77"/>
      <c r="N168" s="33"/>
      <c r="O168" s="33"/>
    </row>
    <row r="169" spans="1:15" ht="19.5" customHeight="1">
      <c r="A169" s="17"/>
      <c r="B169" s="58"/>
      <c r="C169" s="212" t="s">
        <v>90</v>
      </c>
      <c r="D169" s="213"/>
      <c r="E169" s="214"/>
      <c r="F169" s="235" t="s">
        <v>85</v>
      </c>
      <c r="G169" s="241"/>
      <c r="H169" s="252" t="s">
        <v>133</v>
      </c>
      <c r="I169" s="253"/>
      <c r="J169" s="330">
        <v>200</v>
      </c>
      <c r="K169" s="331"/>
      <c r="L169" s="79"/>
      <c r="M169" s="77"/>
      <c r="N169" s="33"/>
      <c r="O169" s="33"/>
    </row>
    <row r="170" spans="1:15" ht="19.5" customHeight="1">
      <c r="A170" s="17"/>
      <c r="B170" s="58"/>
      <c r="C170" s="208" t="s">
        <v>86</v>
      </c>
      <c r="D170" s="209"/>
      <c r="E170" s="210"/>
      <c r="F170" s="194"/>
      <c r="G170" s="195"/>
      <c r="H170" s="336"/>
      <c r="I170" s="337"/>
      <c r="J170" s="336"/>
      <c r="K170" s="337"/>
      <c r="L170" s="79"/>
      <c r="M170" s="77"/>
      <c r="N170" s="33"/>
      <c r="O170" s="33"/>
    </row>
    <row r="171" spans="1:15" ht="19.5" customHeight="1">
      <c r="A171" s="50"/>
      <c r="B171" s="59"/>
      <c r="C171" s="199" t="s">
        <v>91</v>
      </c>
      <c r="D171" s="200"/>
      <c r="E171" s="201"/>
      <c r="F171" s="235" t="s">
        <v>82</v>
      </c>
      <c r="G171" s="241"/>
      <c r="H171" s="252" t="s">
        <v>88</v>
      </c>
      <c r="I171" s="253"/>
      <c r="J171" s="328">
        <f>J167/J169*1000</f>
        <v>1200</v>
      </c>
      <c r="K171" s="329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11" t="s">
        <v>162</v>
      </c>
      <c r="D172" s="211"/>
      <c r="E172" s="211"/>
      <c r="F172" s="240"/>
      <c r="G172" s="240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05" t="s">
        <v>80</v>
      </c>
      <c r="D173" s="206"/>
      <c r="E173" s="207"/>
      <c r="F173" s="194"/>
      <c r="G173" s="195"/>
      <c r="H173" s="336"/>
      <c r="I173" s="337"/>
      <c r="J173" s="336"/>
      <c r="K173" s="337"/>
      <c r="L173" s="79"/>
      <c r="M173" s="77"/>
      <c r="N173" s="33"/>
      <c r="O173" s="33"/>
    </row>
    <row r="174" spans="1:15" ht="19.5" customHeight="1">
      <c r="A174" s="50"/>
      <c r="B174" s="59"/>
      <c r="C174" s="196" t="s">
        <v>92</v>
      </c>
      <c r="D174" s="197"/>
      <c r="E174" s="198"/>
      <c r="F174" s="244" t="s">
        <v>181</v>
      </c>
      <c r="G174" s="245"/>
      <c r="H174" s="262" t="s">
        <v>133</v>
      </c>
      <c r="I174" s="263"/>
      <c r="J174" s="260">
        <f>I67</f>
        <v>63</v>
      </c>
      <c r="K174" s="261"/>
      <c r="L174" s="79"/>
      <c r="M174" s="77"/>
      <c r="N174" s="33"/>
      <c r="O174" s="33"/>
    </row>
    <row r="175" spans="1:15" ht="19.5" customHeight="1">
      <c r="A175" s="50"/>
      <c r="B175" s="59"/>
      <c r="C175" s="208" t="s">
        <v>83</v>
      </c>
      <c r="D175" s="209"/>
      <c r="E175" s="210"/>
      <c r="F175" s="194"/>
      <c r="G175" s="195"/>
      <c r="H175" s="336"/>
      <c r="I175" s="337"/>
      <c r="J175" s="336"/>
      <c r="K175" s="337"/>
      <c r="L175" s="79"/>
      <c r="M175" s="77"/>
      <c r="N175" s="33"/>
      <c r="O175" s="33"/>
    </row>
    <row r="176" spans="1:15" ht="19.5" customHeight="1">
      <c r="A176" s="50"/>
      <c r="B176" s="59"/>
      <c r="C176" s="212" t="s">
        <v>90</v>
      </c>
      <c r="D176" s="213"/>
      <c r="E176" s="214"/>
      <c r="F176" s="235" t="s">
        <v>85</v>
      </c>
      <c r="G176" s="241"/>
      <c r="H176" s="252" t="s">
        <v>133</v>
      </c>
      <c r="I176" s="253"/>
      <c r="J176" s="330">
        <v>45</v>
      </c>
      <c r="K176" s="331"/>
      <c r="L176" s="102"/>
      <c r="M176" s="77"/>
      <c r="N176" s="33"/>
      <c r="O176" s="33"/>
    </row>
    <row r="177" spans="1:15" ht="19.5" customHeight="1">
      <c r="A177" s="50"/>
      <c r="B177" s="59"/>
      <c r="C177" s="208" t="s">
        <v>86</v>
      </c>
      <c r="D177" s="209"/>
      <c r="E177" s="210"/>
      <c r="F177" s="194"/>
      <c r="G177" s="195"/>
      <c r="H177" s="336"/>
      <c r="I177" s="337"/>
      <c r="J177" s="336"/>
      <c r="K177" s="337"/>
      <c r="L177" s="79"/>
      <c r="M177" s="77"/>
      <c r="N177" s="33"/>
      <c r="O177" s="33"/>
    </row>
    <row r="178" spans="1:15" ht="19.5" customHeight="1">
      <c r="A178" s="50"/>
      <c r="B178" s="59"/>
      <c r="C178" s="199" t="s">
        <v>91</v>
      </c>
      <c r="D178" s="200"/>
      <c r="E178" s="201"/>
      <c r="F178" s="235" t="s">
        <v>82</v>
      </c>
      <c r="G178" s="241"/>
      <c r="H178" s="252" t="s">
        <v>88</v>
      </c>
      <c r="I178" s="253"/>
      <c r="J178" s="328">
        <v>1400</v>
      </c>
      <c r="K178" s="329"/>
      <c r="L178" s="79"/>
      <c r="M178" s="77"/>
      <c r="N178" s="33"/>
      <c r="O178" s="33"/>
    </row>
    <row r="179" spans="1:15" ht="108" customHeight="1" hidden="1">
      <c r="A179" s="50"/>
      <c r="B179" s="59"/>
      <c r="C179" s="202" t="s">
        <v>134</v>
      </c>
      <c r="D179" s="203"/>
      <c r="E179" s="204"/>
      <c r="F179" s="235"/>
      <c r="G179" s="241"/>
      <c r="H179" s="252"/>
      <c r="I179" s="253"/>
      <c r="J179" s="328"/>
      <c r="K179" s="329"/>
      <c r="L179" s="79"/>
      <c r="M179" s="77"/>
      <c r="N179" s="33"/>
      <c r="O179" s="33"/>
    </row>
    <row r="180" spans="1:15" ht="19.5" customHeight="1" hidden="1">
      <c r="A180" s="50"/>
      <c r="B180" s="59"/>
      <c r="C180" s="205" t="s">
        <v>80</v>
      </c>
      <c r="D180" s="206"/>
      <c r="E180" s="207"/>
      <c r="F180" s="235"/>
      <c r="G180" s="241"/>
      <c r="H180" s="252"/>
      <c r="I180" s="253"/>
      <c r="J180" s="328"/>
      <c r="K180" s="329"/>
      <c r="L180" s="79"/>
      <c r="M180" s="77"/>
      <c r="N180" s="33"/>
      <c r="O180" s="33"/>
    </row>
    <row r="181" spans="1:15" ht="19.5" customHeight="1" hidden="1">
      <c r="A181" s="50"/>
      <c r="B181" s="59"/>
      <c r="C181" s="199" t="s">
        <v>130</v>
      </c>
      <c r="D181" s="200"/>
      <c r="E181" s="201"/>
      <c r="F181" s="235" t="s">
        <v>82</v>
      </c>
      <c r="G181" s="241"/>
      <c r="H181" s="252" t="s">
        <v>135</v>
      </c>
      <c r="I181" s="253"/>
      <c r="J181" s="334"/>
      <c r="K181" s="335"/>
      <c r="L181" s="79"/>
      <c r="M181" s="77"/>
      <c r="N181" s="33"/>
      <c r="O181" s="33"/>
    </row>
    <row r="182" spans="1:15" ht="19.5" customHeight="1" hidden="1">
      <c r="A182" s="50"/>
      <c r="B182" s="59"/>
      <c r="C182" s="202" t="s">
        <v>83</v>
      </c>
      <c r="D182" s="203"/>
      <c r="E182" s="204"/>
      <c r="F182" s="235"/>
      <c r="G182" s="241"/>
      <c r="H182" s="336"/>
      <c r="I182" s="337"/>
      <c r="J182" s="328"/>
      <c r="K182" s="329"/>
      <c r="L182" s="79"/>
      <c r="M182" s="77"/>
      <c r="N182" s="33"/>
      <c r="O182" s="33"/>
    </row>
    <row r="183" spans="1:15" ht="19.5" customHeight="1" hidden="1">
      <c r="A183" s="50"/>
      <c r="B183" s="59"/>
      <c r="C183" s="199" t="s">
        <v>106</v>
      </c>
      <c r="D183" s="200"/>
      <c r="E183" s="201"/>
      <c r="F183" s="235" t="s">
        <v>85</v>
      </c>
      <c r="G183" s="241"/>
      <c r="H183" s="252" t="s">
        <v>133</v>
      </c>
      <c r="I183" s="253"/>
      <c r="J183" s="330"/>
      <c r="K183" s="331"/>
      <c r="L183" s="79"/>
      <c r="M183" s="77"/>
      <c r="N183" s="33"/>
      <c r="O183" s="33"/>
    </row>
    <row r="184" spans="1:15" ht="19.5" customHeight="1" hidden="1">
      <c r="A184" s="50"/>
      <c r="B184" s="59"/>
      <c r="C184" s="202" t="s">
        <v>86</v>
      </c>
      <c r="D184" s="203"/>
      <c r="E184" s="204"/>
      <c r="F184" s="235"/>
      <c r="G184" s="241"/>
      <c r="H184" s="336"/>
      <c r="I184" s="337"/>
      <c r="J184" s="328"/>
      <c r="K184" s="329"/>
      <c r="L184" s="79"/>
      <c r="M184" s="77"/>
      <c r="N184" s="33"/>
      <c r="O184" s="33"/>
    </row>
    <row r="185" spans="1:15" ht="19.5" customHeight="1" hidden="1">
      <c r="A185" s="50"/>
      <c r="B185" s="59"/>
      <c r="C185" s="199" t="s">
        <v>91</v>
      </c>
      <c r="D185" s="200"/>
      <c r="E185" s="201"/>
      <c r="F185" s="235" t="s">
        <v>88</v>
      </c>
      <c r="G185" s="241"/>
      <c r="H185" s="252" t="s">
        <v>88</v>
      </c>
      <c r="I185" s="253"/>
      <c r="J185" s="328"/>
      <c r="K185" s="329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202" t="s">
        <v>29</v>
      </c>
      <c r="D186" s="203"/>
      <c r="E186" s="204"/>
      <c r="F186" s="244"/>
      <c r="G186" s="245"/>
      <c r="H186" s="336"/>
      <c r="I186" s="337"/>
      <c r="J186" s="336"/>
      <c r="K186" s="337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202" t="s">
        <v>30</v>
      </c>
      <c r="D187" s="203"/>
      <c r="E187" s="204"/>
      <c r="F187" s="235"/>
      <c r="G187" s="241"/>
      <c r="H187" s="235"/>
      <c r="I187" s="241"/>
      <c r="J187" s="235"/>
      <c r="K187" s="241"/>
    </row>
    <row r="188" spans="1:11" ht="51" customHeight="1" collapsed="1">
      <c r="A188" s="50" t="s">
        <v>51</v>
      </c>
      <c r="B188" s="60" t="s">
        <v>148</v>
      </c>
      <c r="C188" s="211" t="s">
        <v>153</v>
      </c>
      <c r="D188" s="211"/>
      <c r="E188" s="211"/>
      <c r="F188" s="270"/>
      <c r="G188" s="270"/>
      <c r="H188" s="270"/>
      <c r="I188" s="270"/>
      <c r="J188" s="270"/>
      <c r="K188" s="270"/>
    </row>
    <row r="189" spans="1:11" ht="19.5" customHeight="1">
      <c r="A189" s="50"/>
      <c r="B189" s="59"/>
      <c r="C189" s="205" t="s">
        <v>80</v>
      </c>
      <c r="D189" s="206"/>
      <c r="E189" s="207"/>
      <c r="F189" s="194"/>
      <c r="G189" s="195"/>
      <c r="H189" s="235"/>
      <c r="I189" s="241"/>
      <c r="J189" s="254"/>
      <c r="K189" s="255"/>
    </row>
    <row r="190" spans="1:11" ht="39.75" customHeight="1">
      <c r="A190" s="50"/>
      <c r="B190" s="59"/>
      <c r="C190" s="196" t="s">
        <v>97</v>
      </c>
      <c r="D190" s="197"/>
      <c r="E190" s="198"/>
      <c r="F190" s="244" t="s">
        <v>181</v>
      </c>
      <c r="G190" s="245"/>
      <c r="H190" s="262" t="s">
        <v>133</v>
      </c>
      <c r="I190" s="263"/>
      <c r="J190" s="260">
        <f>I70</f>
        <v>71.284</v>
      </c>
      <c r="K190" s="261"/>
    </row>
    <row r="191" spans="1:11" ht="19.5" customHeight="1">
      <c r="A191" s="50"/>
      <c r="B191" s="59"/>
      <c r="C191" s="208" t="s">
        <v>83</v>
      </c>
      <c r="D191" s="209"/>
      <c r="E191" s="210"/>
      <c r="F191" s="194"/>
      <c r="G191" s="195"/>
      <c r="H191" s="235"/>
      <c r="I191" s="241"/>
      <c r="J191" s="332"/>
      <c r="K191" s="333"/>
    </row>
    <row r="192" spans="1:11" ht="19.5" customHeight="1">
      <c r="A192" s="50"/>
      <c r="B192" s="59"/>
      <c r="C192" s="212" t="s">
        <v>90</v>
      </c>
      <c r="D192" s="213"/>
      <c r="E192" s="214"/>
      <c r="F192" s="235" t="s">
        <v>85</v>
      </c>
      <c r="G192" s="241"/>
      <c r="H192" s="252" t="s">
        <v>133</v>
      </c>
      <c r="I192" s="253"/>
      <c r="J192" s="291">
        <v>27</v>
      </c>
      <c r="K192" s="292"/>
    </row>
    <row r="193" spans="1:11" ht="19.5" customHeight="1">
      <c r="A193" s="50"/>
      <c r="B193" s="59"/>
      <c r="C193" s="208" t="s">
        <v>86</v>
      </c>
      <c r="D193" s="209"/>
      <c r="E193" s="210"/>
      <c r="F193" s="194"/>
      <c r="G193" s="195"/>
      <c r="H193" s="235"/>
      <c r="I193" s="241"/>
      <c r="J193" s="332"/>
      <c r="K193" s="333"/>
    </row>
    <row r="194" spans="1:11" ht="19.5" customHeight="1">
      <c r="A194" s="50"/>
      <c r="B194" s="59"/>
      <c r="C194" s="212" t="s">
        <v>98</v>
      </c>
      <c r="D194" s="213"/>
      <c r="E194" s="214"/>
      <c r="F194" s="235" t="s">
        <v>95</v>
      </c>
      <c r="G194" s="241"/>
      <c r="H194" s="252" t="s">
        <v>88</v>
      </c>
      <c r="I194" s="253"/>
      <c r="J194" s="252">
        <v>220</v>
      </c>
      <c r="K194" s="253"/>
    </row>
    <row r="195" spans="1:11" ht="39.75" customHeight="1" hidden="1" outlineLevel="1">
      <c r="A195" s="17" t="s">
        <v>49</v>
      </c>
      <c r="B195" s="58" t="s">
        <v>26</v>
      </c>
      <c r="C195" s="202" t="s">
        <v>31</v>
      </c>
      <c r="D195" s="203"/>
      <c r="E195" s="204"/>
      <c r="F195" s="194"/>
      <c r="G195" s="195"/>
      <c r="H195" s="235"/>
      <c r="I195" s="241"/>
      <c r="J195" s="235"/>
      <c r="K195" s="241"/>
    </row>
    <row r="196" spans="1:11" ht="66.75" customHeight="1" collapsed="1">
      <c r="A196" s="50" t="s">
        <v>52</v>
      </c>
      <c r="B196" s="60" t="s">
        <v>148</v>
      </c>
      <c r="C196" s="224" t="s">
        <v>163</v>
      </c>
      <c r="D196" s="225"/>
      <c r="E196" s="226"/>
      <c r="F196" s="235"/>
      <c r="G196" s="241"/>
      <c r="H196" s="235"/>
      <c r="I196" s="241"/>
      <c r="J196" s="235"/>
      <c r="K196" s="241"/>
    </row>
    <row r="197" spans="1:11" ht="19.5" customHeight="1">
      <c r="A197" s="17"/>
      <c r="B197" s="58"/>
      <c r="C197" s="205" t="s">
        <v>80</v>
      </c>
      <c r="D197" s="206"/>
      <c r="E197" s="207"/>
      <c r="F197" s="194"/>
      <c r="G197" s="195"/>
      <c r="H197" s="235"/>
      <c r="I197" s="241"/>
      <c r="J197" s="235"/>
      <c r="K197" s="241"/>
    </row>
    <row r="198" spans="1:11" ht="19.5" customHeight="1">
      <c r="A198" s="17"/>
      <c r="B198" s="58"/>
      <c r="C198" s="196" t="s">
        <v>99</v>
      </c>
      <c r="D198" s="197"/>
      <c r="E198" s="198"/>
      <c r="F198" s="244" t="s">
        <v>181</v>
      </c>
      <c r="G198" s="245"/>
      <c r="H198" s="262" t="s">
        <v>133</v>
      </c>
      <c r="I198" s="263"/>
      <c r="J198" s="258">
        <f>I72</f>
        <v>70</v>
      </c>
      <c r="K198" s="259"/>
    </row>
    <row r="199" spans="1:11" ht="19.5" customHeight="1">
      <c r="A199" s="17"/>
      <c r="B199" s="58"/>
      <c r="C199" s="208" t="s">
        <v>83</v>
      </c>
      <c r="D199" s="209"/>
      <c r="E199" s="210"/>
      <c r="F199" s="194"/>
      <c r="G199" s="195"/>
      <c r="H199" s="256"/>
      <c r="I199" s="257"/>
      <c r="J199" s="256"/>
      <c r="K199" s="257"/>
    </row>
    <row r="200" spans="1:11" ht="19.5" customHeight="1">
      <c r="A200" s="17"/>
      <c r="B200" s="58"/>
      <c r="C200" s="212" t="s">
        <v>90</v>
      </c>
      <c r="D200" s="213"/>
      <c r="E200" s="214"/>
      <c r="F200" s="235" t="s">
        <v>85</v>
      </c>
      <c r="G200" s="241"/>
      <c r="H200" s="252" t="s">
        <v>133</v>
      </c>
      <c r="I200" s="253"/>
      <c r="J200" s="291">
        <v>1000</v>
      </c>
      <c r="K200" s="292"/>
    </row>
    <row r="201" spans="1:11" ht="19.5" customHeight="1">
      <c r="A201" s="17"/>
      <c r="B201" s="58"/>
      <c r="C201" s="208" t="s">
        <v>86</v>
      </c>
      <c r="D201" s="209"/>
      <c r="E201" s="210"/>
      <c r="F201" s="194"/>
      <c r="G201" s="195"/>
      <c r="H201" s="256"/>
      <c r="I201" s="257"/>
      <c r="J201" s="258"/>
      <c r="K201" s="259"/>
    </row>
    <row r="202" spans="1:12" ht="19.5" customHeight="1">
      <c r="A202" s="50"/>
      <c r="B202" s="59"/>
      <c r="C202" s="199" t="s">
        <v>100</v>
      </c>
      <c r="D202" s="200"/>
      <c r="E202" s="201"/>
      <c r="F202" s="235" t="s">
        <v>82</v>
      </c>
      <c r="G202" s="241"/>
      <c r="H202" s="252" t="s">
        <v>88</v>
      </c>
      <c r="I202" s="253"/>
      <c r="J202" s="252">
        <f>J198/J200*1000</f>
        <v>70</v>
      </c>
      <c r="K202" s="253"/>
      <c r="L202" s="126"/>
    </row>
    <row r="203" spans="1:11" ht="15.75">
      <c r="A203" s="50"/>
      <c r="B203" s="59"/>
      <c r="C203" s="212"/>
      <c r="D203" s="213"/>
      <c r="E203" s="214"/>
      <c r="F203" s="235"/>
      <c r="G203" s="241"/>
      <c r="H203" s="256"/>
      <c r="I203" s="257"/>
      <c r="J203" s="258"/>
      <c r="K203" s="259"/>
    </row>
    <row r="204" spans="1:11" ht="99.75" customHeight="1" hidden="1" outlineLevel="1">
      <c r="A204" s="17" t="s">
        <v>51</v>
      </c>
      <c r="B204" s="56" t="s">
        <v>26</v>
      </c>
      <c r="C204" s="321" t="s">
        <v>101</v>
      </c>
      <c r="D204" s="322"/>
      <c r="E204" s="323"/>
      <c r="F204" s="235"/>
      <c r="G204" s="241"/>
      <c r="H204" s="256"/>
      <c r="I204" s="257"/>
      <c r="J204" s="252"/>
      <c r="K204" s="253"/>
    </row>
    <row r="205" spans="1:11" ht="98.25" customHeight="1" collapsed="1">
      <c r="A205" s="50" t="s">
        <v>141</v>
      </c>
      <c r="B205" s="120" t="s">
        <v>148</v>
      </c>
      <c r="C205" s="324" t="s">
        <v>157</v>
      </c>
      <c r="D205" s="325"/>
      <c r="E205" s="326"/>
      <c r="F205" s="281"/>
      <c r="G205" s="282"/>
      <c r="H205" s="285"/>
      <c r="I205" s="286"/>
      <c r="J205" s="262"/>
      <c r="K205" s="263"/>
    </row>
    <row r="206" spans="1:11" ht="19.5" customHeight="1">
      <c r="A206" s="50"/>
      <c r="B206" s="108"/>
      <c r="C206" s="227" t="s">
        <v>80</v>
      </c>
      <c r="D206" s="230"/>
      <c r="E206" s="231"/>
      <c r="F206" s="281"/>
      <c r="G206" s="282"/>
      <c r="H206" s="285"/>
      <c r="I206" s="286"/>
      <c r="J206" s="262"/>
      <c r="K206" s="263"/>
    </row>
    <row r="207" spans="1:11" ht="80.25" customHeight="1">
      <c r="A207" s="50"/>
      <c r="B207" s="108"/>
      <c r="C207" s="302" t="s">
        <v>102</v>
      </c>
      <c r="D207" s="303"/>
      <c r="E207" s="304"/>
      <c r="F207" s="244" t="s">
        <v>181</v>
      </c>
      <c r="G207" s="245"/>
      <c r="H207" s="262" t="s">
        <v>133</v>
      </c>
      <c r="I207" s="263"/>
      <c r="J207" s="293">
        <v>533</v>
      </c>
      <c r="K207" s="294"/>
    </row>
    <row r="208" spans="1:11" ht="19.5" customHeight="1">
      <c r="A208" s="50"/>
      <c r="B208" s="108"/>
      <c r="C208" s="215" t="s">
        <v>83</v>
      </c>
      <c r="D208" s="216"/>
      <c r="E208" s="217"/>
      <c r="F208" s="281"/>
      <c r="G208" s="282"/>
      <c r="H208" s="285"/>
      <c r="I208" s="286"/>
      <c r="J208" s="262"/>
      <c r="K208" s="263"/>
    </row>
    <row r="209" spans="1:11" ht="19.5" customHeight="1">
      <c r="A209" s="50"/>
      <c r="B209" s="108"/>
      <c r="C209" s="218" t="s">
        <v>90</v>
      </c>
      <c r="D209" s="219"/>
      <c r="E209" s="220"/>
      <c r="F209" s="281" t="s">
        <v>103</v>
      </c>
      <c r="G209" s="282"/>
      <c r="H209" s="262" t="s">
        <v>133</v>
      </c>
      <c r="I209" s="263"/>
      <c r="J209" s="295">
        <v>165</v>
      </c>
      <c r="K209" s="296"/>
    </row>
    <row r="210" spans="1:11" ht="19.5" customHeight="1">
      <c r="A210" s="50"/>
      <c r="B210" s="108"/>
      <c r="C210" s="215" t="s">
        <v>86</v>
      </c>
      <c r="D210" s="216"/>
      <c r="E210" s="217"/>
      <c r="F210" s="281"/>
      <c r="G210" s="282"/>
      <c r="H210" s="285"/>
      <c r="I210" s="286"/>
      <c r="J210" s="262"/>
      <c r="K210" s="263"/>
    </row>
    <row r="211" spans="1:11" ht="93.75" customHeight="1">
      <c r="A211" s="50"/>
      <c r="B211" s="108"/>
      <c r="C211" s="302" t="s">
        <v>104</v>
      </c>
      <c r="D211" s="303"/>
      <c r="E211" s="304"/>
      <c r="F211" s="281" t="s">
        <v>82</v>
      </c>
      <c r="G211" s="282"/>
      <c r="H211" s="262" t="s">
        <v>88</v>
      </c>
      <c r="I211" s="263"/>
      <c r="J211" s="283">
        <v>3300</v>
      </c>
      <c r="K211" s="284"/>
    </row>
    <row r="212" spans="1:11" ht="60" customHeight="1" hidden="1" outlineLevel="1">
      <c r="A212" s="17" t="s">
        <v>52</v>
      </c>
      <c r="B212" s="132" t="s">
        <v>26</v>
      </c>
      <c r="C212" s="383" t="s">
        <v>105</v>
      </c>
      <c r="D212" s="384"/>
      <c r="E212" s="385"/>
      <c r="F212" s="281"/>
      <c r="G212" s="282"/>
      <c r="H212" s="285"/>
      <c r="I212" s="286"/>
      <c r="J212" s="262"/>
      <c r="K212" s="263"/>
    </row>
    <row r="213" spans="1:11" ht="82.5" customHeight="1" collapsed="1">
      <c r="A213" s="50" t="s">
        <v>142</v>
      </c>
      <c r="B213" s="120" t="s">
        <v>148</v>
      </c>
      <c r="C213" s="314" t="s">
        <v>179</v>
      </c>
      <c r="D213" s="315"/>
      <c r="E213" s="316"/>
      <c r="F213" s="281"/>
      <c r="G213" s="282"/>
      <c r="H213" s="285"/>
      <c r="I213" s="286"/>
      <c r="J213" s="262"/>
      <c r="K213" s="263"/>
    </row>
    <row r="214" spans="1:11" ht="19.5" customHeight="1">
      <c r="A214" s="50"/>
      <c r="B214" s="108"/>
      <c r="C214" s="227" t="s">
        <v>80</v>
      </c>
      <c r="D214" s="230"/>
      <c r="E214" s="231"/>
      <c r="F214" s="281"/>
      <c r="G214" s="282"/>
      <c r="H214" s="285"/>
      <c r="I214" s="286"/>
      <c r="J214" s="262"/>
      <c r="K214" s="263"/>
    </row>
    <row r="215" spans="1:11" ht="77.25" customHeight="1">
      <c r="A215" s="50"/>
      <c r="B215" s="108"/>
      <c r="C215" s="302" t="s">
        <v>182</v>
      </c>
      <c r="D215" s="303"/>
      <c r="E215" s="304"/>
      <c r="F215" s="244" t="s">
        <v>181</v>
      </c>
      <c r="G215" s="245"/>
      <c r="H215" s="262" t="s">
        <v>133</v>
      </c>
      <c r="I215" s="263"/>
      <c r="J215" s="293">
        <v>42.1</v>
      </c>
      <c r="K215" s="294"/>
    </row>
    <row r="216" spans="1:11" ht="19.5" customHeight="1">
      <c r="A216" s="50"/>
      <c r="B216" s="108"/>
      <c r="C216" s="215" t="s">
        <v>83</v>
      </c>
      <c r="D216" s="216"/>
      <c r="E216" s="217"/>
      <c r="F216" s="281"/>
      <c r="G216" s="282"/>
      <c r="H216" s="285"/>
      <c r="I216" s="286"/>
      <c r="J216" s="262"/>
      <c r="K216" s="263"/>
    </row>
    <row r="217" spans="1:11" ht="19.5" customHeight="1">
      <c r="A217" s="50"/>
      <c r="B217" s="108"/>
      <c r="C217" s="218" t="s">
        <v>106</v>
      </c>
      <c r="D217" s="219"/>
      <c r="E217" s="220"/>
      <c r="F217" s="281" t="s">
        <v>103</v>
      </c>
      <c r="G217" s="282"/>
      <c r="H217" s="262" t="s">
        <v>133</v>
      </c>
      <c r="I217" s="263"/>
      <c r="J217" s="295">
        <v>421</v>
      </c>
      <c r="K217" s="296"/>
    </row>
    <row r="218" spans="1:11" ht="19.5" customHeight="1">
      <c r="A218" s="50"/>
      <c r="B218" s="108"/>
      <c r="C218" s="215" t="s">
        <v>86</v>
      </c>
      <c r="D218" s="216"/>
      <c r="E218" s="217"/>
      <c r="F218" s="281"/>
      <c r="G218" s="282"/>
      <c r="H218" s="285"/>
      <c r="I218" s="286"/>
      <c r="J218" s="262"/>
      <c r="K218" s="263"/>
    </row>
    <row r="219" spans="1:11" ht="50.25" customHeight="1">
      <c r="A219" s="50"/>
      <c r="B219" s="108"/>
      <c r="C219" s="302" t="s">
        <v>131</v>
      </c>
      <c r="D219" s="303"/>
      <c r="E219" s="304"/>
      <c r="F219" s="281" t="s">
        <v>82</v>
      </c>
      <c r="G219" s="282"/>
      <c r="H219" s="262" t="s">
        <v>88</v>
      </c>
      <c r="I219" s="263"/>
      <c r="J219" s="262">
        <v>100</v>
      </c>
      <c r="K219" s="263"/>
    </row>
    <row r="220" spans="1:11" ht="66" customHeight="1">
      <c r="A220" s="50" t="s">
        <v>143</v>
      </c>
      <c r="B220" s="120" t="s">
        <v>148</v>
      </c>
      <c r="C220" s="317" t="s">
        <v>158</v>
      </c>
      <c r="D220" s="317"/>
      <c r="E220" s="317"/>
      <c r="F220" s="301"/>
      <c r="G220" s="301"/>
      <c r="H220" s="288"/>
      <c r="I220" s="288"/>
      <c r="J220" s="288"/>
      <c r="K220" s="288"/>
    </row>
    <row r="221" spans="1:11" ht="21" customHeight="1">
      <c r="A221" s="50"/>
      <c r="B221" s="108"/>
      <c r="C221" s="227" t="s">
        <v>80</v>
      </c>
      <c r="D221" s="230"/>
      <c r="E221" s="231"/>
      <c r="F221" s="281"/>
      <c r="G221" s="282"/>
      <c r="H221" s="262"/>
      <c r="I221" s="263"/>
      <c r="J221" s="262"/>
      <c r="K221" s="263"/>
    </row>
    <row r="222" spans="1:11" ht="54.75" customHeight="1">
      <c r="A222" s="50"/>
      <c r="B222" s="108"/>
      <c r="C222" s="318" t="s">
        <v>159</v>
      </c>
      <c r="D222" s="319"/>
      <c r="E222" s="320"/>
      <c r="F222" s="244" t="s">
        <v>181</v>
      </c>
      <c r="G222" s="245"/>
      <c r="H222" s="262" t="s">
        <v>133</v>
      </c>
      <c r="I222" s="263"/>
      <c r="J222" s="386">
        <v>500</v>
      </c>
      <c r="K222" s="386"/>
    </row>
    <row r="223" spans="1:11" ht="21.75" customHeight="1">
      <c r="A223" s="50"/>
      <c r="B223" s="108"/>
      <c r="C223" s="215" t="s">
        <v>83</v>
      </c>
      <c r="D223" s="216"/>
      <c r="E223" s="217"/>
      <c r="F223" s="301"/>
      <c r="G223" s="301"/>
      <c r="H223" s="288"/>
      <c r="I223" s="288"/>
      <c r="J223" s="288"/>
      <c r="K223" s="288"/>
    </row>
    <row r="224" spans="1:11" ht="22.5" customHeight="1">
      <c r="A224" s="50"/>
      <c r="B224" s="108"/>
      <c r="C224" s="218" t="s">
        <v>90</v>
      </c>
      <c r="D224" s="219"/>
      <c r="E224" s="220"/>
      <c r="F224" s="281" t="s">
        <v>103</v>
      </c>
      <c r="G224" s="282"/>
      <c r="H224" s="262" t="s">
        <v>133</v>
      </c>
      <c r="I224" s="263"/>
      <c r="J224" s="387">
        <v>50</v>
      </c>
      <c r="K224" s="387"/>
    </row>
    <row r="225" spans="1:11" ht="20.25" customHeight="1">
      <c r="A225" s="50"/>
      <c r="B225" s="108"/>
      <c r="C225" s="215" t="s">
        <v>86</v>
      </c>
      <c r="D225" s="216"/>
      <c r="E225" s="217"/>
      <c r="F225" s="301"/>
      <c r="G225" s="301"/>
      <c r="H225" s="288"/>
      <c r="I225" s="288"/>
      <c r="J225" s="288"/>
      <c r="K225" s="288"/>
    </row>
    <row r="226" spans="1:11" ht="24" customHeight="1">
      <c r="A226" s="50"/>
      <c r="B226" s="108"/>
      <c r="C226" s="318" t="s">
        <v>166</v>
      </c>
      <c r="D226" s="319"/>
      <c r="E226" s="320"/>
      <c r="F226" s="301" t="s">
        <v>82</v>
      </c>
      <c r="G226" s="301"/>
      <c r="H226" s="288" t="s">
        <v>88</v>
      </c>
      <c r="I226" s="288"/>
      <c r="J226" s="287">
        <v>10000</v>
      </c>
      <c r="K226" s="287"/>
    </row>
    <row r="227" spans="1:11" ht="98.25" customHeight="1">
      <c r="A227" s="50" t="s">
        <v>144</v>
      </c>
      <c r="B227" s="120" t="s">
        <v>148</v>
      </c>
      <c r="C227" s="308" t="s">
        <v>165</v>
      </c>
      <c r="D227" s="309"/>
      <c r="E227" s="310"/>
      <c r="F227" s="301"/>
      <c r="G227" s="301"/>
      <c r="H227" s="288"/>
      <c r="I227" s="288"/>
      <c r="J227" s="287"/>
      <c r="K227" s="287"/>
    </row>
    <row r="228" spans="1:11" ht="24" customHeight="1">
      <c r="A228" s="50"/>
      <c r="B228" s="108"/>
      <c r="C228" s="227" t="s">
        <v>80</v>
      </c>
      <c r="D228" s="230"/>
      <c r="E228" s="231"/>
      <c r="F228" s="301"/>
      <c r="G228" s="301"/>
      <c r="H228" s="288"/>
      <c r="I228" s="288"/>
      <c r="J228" s="287"/>
      <c r="K228" s="287"/>
    </row>
    <row r="229" spans="1:11" ht="20.25" customHeight="1">
      <c r="A229" s="50"/>
      <c r="B229" s="108"/>
      <c r="C229" s="311" t="s">
        <v>136</v>
      </c>
      <c r="D229" s="312"/>
      <c r="E229" s="313"/>
      <c r="F229" s="244" t="s">
        <v>181</v>
      </c>
      <c r="G229" s="245"/>
      <c r="H229" s="262" t="s">
        <v>133</v>
      </c>
      <c r="I229" s="263"/>
      <c r="J229" s="287">
        <v>223</v>
      </c>
      <c r="K229" s="287"/>
    </row>
    <row r="230" spans="1:11" ht="25.5" customHeight="1">
      <c r="A230" s="50"/>
      <c r="B230" s="108"/>
      <c r="C230" s="215" t="s">
        <v>83</v>
      </c>
      <c r="D230" s="216"/>
      <c r="E230" s="217"/>
      <c r="F230" s="281"/>
      <c r="G230" s="282"/>
      <c r="H230" s="285"/>
      <c r="I230" s="286"/>
      <c r="J230" s="287"/>
      <c r="K230" s="287"/>
    </row>
    <row r="231" spans="1:11" ht="20.25" customHeight="1">
      <c r="A231" s="50"/>
      <c r="B231" s="108"/>
      <c r="C231" s="218" t="s">
        <v>90</v>
      </c>
      <c r="D231" s="219"/>
      <c r="E231" s="220"/>
      <c r="F231" s="281" t="s">
        <v>103</v>
      </c>
      <c r="G231" s="282"/>
      <c r="H231" s="262" t="s">
        <v>133</v>
      </c>
      <c r="I231" s="263"/>
      <c r="J231" s="388">
        <v>223</v>
      </c>
      <c r="K231" s="388"/>
    </row>
    <row r="232" spans="1:11" ht="21" customHeight="1">
      <c r="A232" s="50"/>
      <c r="B232" s="108"/>
      <c r="C232" s="215" t="s">
        <v>86</v>
      </c>
      <c r="D232" s="216"/>
      <c r="E232" s="217"/>
      <c r="F232" s="281"/>
      <c r="G232" s="282"/>
      <c r="H232" s="285"/>
      <c r="I232" s="286"/>
      <c r="J232" s="287"/>
      <c r="K232" s="287"/>
    </row>
    <row r="233" spans="1:11" ht="29.25" customHeight="1">
      <c r="A233" s="50"/>
      <c r="B233" s="108"/>
      <c r="C233" s="218" t="s">
        <v>91</v>
      </c>
      <c r="D233" s="219"/>
      <c r="E233" s="220"/>
      <c r="F233" s="281" t="s">
        <v>82</v>
      </c>
      <c r="G233" s="282"/>
      <c r="H233" s="262" t="s">
        <v>88</v>
      </c>
      <c r="I233" s="263"/>
      <c r="J233" s="287">
        <v>1000</v>
      </c>
      <c r="K233" s="287"/>
    </row>
    <row r="234" spans="1:11" ht="111.75" customHeight="1">
      <c r="A234" s="50" t="s">
        <v>147</v>
      </c>
      <c r="B234" s="120" t="s">
        <v>148</v>
      </c>
      <c r="C234" s="308" t="s">
        <v>174</v>
      </c>
      <c r="D234" s="309"/>
      <c r="E234" s="310"/>
      <c r="F234" s="301"/>
      <c r="G234" s="301"/>
      <c r="H234" s="288"/>
      <c r="I234" s="288"/>
      <c r="J234" s="389"/>
      <c r="K234" s="390"/>
    </row>
    <row r="235" spans="1:11" ht="29.25" customHeight="1">
      <c r="A235" s="50"/>
      <c r="B235" s="108"/>
      <c r="C235" s="227" t="s">
        <v>80</v>
      </c>
      <c r="D235" s="230"/>
      <c r="E235" s="231"/>
      <c r="F235" s="301"/>
      <c r="G235" s="301"/>
      <c r="H235" s="288"/>
      <c r="I235" s="288"/>
      <c r="J235" s="389"/>
      <c r="K235" s="390"/>
    </row>
    <row r="236" spans="1:11" ht="29.25" customHeight="1">
      <c r="A236" s="50"/>
      <c r="B236" s="108"/>
      <c r="C236" s="311" t="s">
        <v>167</v>
      </c>
      <c r="D236" s="312"/>
      <c r="E236" s="313"/>
      <c r="F236" s="244" t="s">
        <v>181</v>
      </c>
      <c r="G236" s="245"/>
      <c r="H236" s="262" t="s">
        <v>133</v>
      </c>
      <c r="I236" s="263"/>
      <c r="J236" s="293">
        <v>40</v>
      </c>
      <c r="K236" s="294"/>
    </row>
    <row r="237" spans="1:11" ht="29.25" customHeight="1">
      <c r="A237" s="50"/>
      <c r="B237" s="108"/>
      <c r="C237" s="215" t="s">
        <v>83</v>
      </c>
      <c r="D237" s="216"/>
      <c r="E237" s="217"/>
      <c r="F237" s="281"/>
      <c r="G237" s="282"/>
      <c r="H237" s="285"/>
      <c r="I237" s="286"/>
      <c r="J237" s="389"/>
      <c r="K237" s="390"/>
    </row>
    <row r="238" spans="1:11" ht="18.75" customHeight="1">
      <c r="A238" s="50"/>
      <c r="B238" s="108"/>
      <c r="C238" s="218" t="s">
        <v>90</v>
      </c>
      <c r="D238" s="219"/>
      <c r="E238" s="220"/>
      <c r="F238" s="281" t="s">
        <v>103</v>
      </c>
      <c r="G238" s="282"/>
      <c r="H238" s="262" t="s">
        <v>88</v>
      </c>
      <c r="I238" s="263"/>
      <c r="J238" s="283">
        <v>40</v>
      </c>
      <c r="K238" s="284"/>
    </row>
    <row r="239" spans="1:11" ht="22.5" customHeight="1">
      <c r="A239" s="50"/>
      <c r="B239" s="108"/>
      <c r="C239" s="215" t="s">
        <v>86</v>
      </c>
      <c r="D239" s="216"/>
      <c r="E239" s="217"/>
      <c r="F239" s="281"/>
      <c r="G239" s="282"/>
      <c r="H239" s="285"/>
      <c r="I239" s="286"/>
      <c r="J239" s="389"/>
      <c r="K239" s="390"/>
    </row>
    <row r="240" spans="1:11" ht="21" customHeight="1">
      <c r="A240" s="50"/>
      <c r="B240" s="108"/>
      <c r="C240" s="218" t="s">
        <v>91</v>
      </c>
      <c r="D240" s="219"/>
      <c r="E240" s="220"/>
      <c r="F240" s="281" t="s">
        <v>82</v>
      </c>
      <c r="G240" s="282"/>
      <c r="H240" s="262" t="s">
        <v>88</v>
      </c>
      <c r="I240" s="263"/>
      <c r="J240" s="386">
        <v>1000</v>
      </c>
      <c r="K240" s="386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27" t="s">
        <v>122</v>
      </c>
      <c r="B242" s="327"/>
      <c r="C242" s="327"/>
      <c r="D242" s="327"/>
      <c r="E242" s="327"/>
      <c r="F242" s="327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289" t="s">
        <v>107</v>
      </c>
      <c r="B244" s="299" t="s">
        <v>108</v>
      </c>
      <c r="C244" s="299" t="s">
        <v>24</v>
      </c>
      <c r="D244" s="237" t="s">
        <v>123</v>
      </c>
      <c r="E244" s="237"/>
      <c r="F244" s="237"/>
      <c r="G244" s="237" t="s">
        <v>124</v>
      </c>
      <c r="H244" s="237"/>
      <c r="I244" s="237"/>
      <c r="J244" s="237" t="s">
        <v>125</v>
      </c>
      <c r="K244" s="237"/>
      <c r="L244" s="237"/>
      <c r="M244" s="237" t="s">
        <v>109</v>
      </c>
      <c r="N244" s="237"/>
    </row>
    <row r="245" spans="1:14" ht="30.75">
      <c r="A245" s="290"/>
      <c r="B245" s="300"/>
      <c r="C245" s="300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37"/>
      <c r="N245" s="237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70">
        <v>13</v>
      </c>
      <c r="N246" s="270"/>
    </row>
    <row r="247" spans="1:14" ht="57" customHeight="1">
      <c r="A247" s="305" t="s">
        <v>126</v>
      </c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267" t="s">
        <v>192</v>
      </c>
      <c r="K252" s="267"/>
      <c r="L252" s="267"/>
      <c r="M252" s="76"/>
    </row>
    <row r="253" spans="3:13" ht="15">
      <c r="C253" s="6"/>
      <c r="G253" s="297" t="s">
        <v>110</v>
      </c>
      <c r="H253" s="297"/>
      <c r="J253" s="297" t="s">
        <v>111</v>
      </c>
      <c r="K253" s="297"/>
      <c r="L253" s="297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07" t="s">
        <v>113</v>
      </c>
      <c r="B256" s="307"/>
      <c r="C256" s="307"/>
      <c r="D256" s="307"/>
      <c r="M256" s="76"/>
    </row>
    <row r="257" spans="1:13" ht="15">
      <c r="A257" s="307" t="s">
        <v>114</v>
      </c>
      <c r="B257" s="307"/>
      <c r="C257" s="307"/>
      <c r="D257" s="307"/>
      <c r="M257" s="76"/>
    </row>
    <row r="258" spans="1:13" ht="15">
      <c r="A258" s="307" t="s">
        <v>115</v>
      </c>
      <c r="B258" s="307"/>
      <c r="C258" s="307"/>
      <c r="D258" s="307"/>
      <c r="G258" s="4"/>
      <c r="H258" s="4"/>
      <c r="J258" s="298" t="s">
        <v>184</v>
      </c>
      <c r="K258" s="298"/>
      <c r="L258" s="298"/>
      <c r="M258" s="76"/>
    </row>
    <row r="259" spans="3:13" ht="15">
      <c r="C259" s="6"/>
      <c r="G259" s="297" t="s">
        <v>110</v>
      </c>
      <c r="H259" s="297"/>
      <c r="J259" s="297" t="s">
        <v>111</v>
      </c>
      <c r="K259" s="297"/>
      <c r="L259" s="297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G259:H259"/>
    <mergeCell ref="J259:L259"/>
    <mergeCell ref="A256:D256"/>
    <mergeCell ref="A257:D257"/>
    <mergeCell ref="A258:D258"/>
    <mergeCell ref="J258:L258"/>
    <mergeCell ref="J240:K240"/>
    <mergeCell ref="J253:L253"/>
    <mergeCell ref="G244:I244"/>
    <mergeCell ref="J244:L244"/>
    <mergeCell ref="M244:N245"/>
    <mergeCell ref="M246:N246"/>
    <mergeCell ref="A247:N247"/>
    <mergeCell ref="J252:L252"/>
    <mergeCell ref="G253:H253"/>
    <mergeCell ref="C240:E240"/>
    <mergeCell ref="F240:G240"/>
    <mergeCell ref="H240:I240"/>
    <mergeCell ref="A242:F242"/>
    <mergeCell ref="A244:A245"/>
    <mergeCell ref="B244:B245"/>
    <mergeCell ref="C244:C245"/>
    <mergeCell ref="D244:F244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J153:K153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C152:E152"/>
    <mergeCell ref="F152:G152"/>
    <mergeCell ref="C153:E153"/>
    <mergeCell ref="F153:G153"/>
    <mergeCell ref="H153:I153"/>
    <mergeCell ref="C150:E150"/>
    <mergeCell ref="F150:G150"/>
    <mergeCell ref="H150:I150"/>
    <mergeCell ref="J150:K150"/>
    <mergeCell ref="J149:K149"/>
    <mergeCell ref="J152:K152"/>
    <mergeCell ref="C151:E151"/>
    <mergeCell ref="F151:G151"/>
    <mergeCell ref="H151:I151"/>
    <mergeCell ref="J151:K151"/>
    <mergeCell ref="C149:E149"/>
    <mergeCell ref="F149:G149"/>
    <mergeCell ref="H149:I149"/>
    <mergeCell ref="H146:I146"/>
    <mergeCell ref="J146:K146"/>
    <mergeCell ref="F147:G147"/>
    <mergeCell ref="H147:I147"/>
    <mergeCell ref="J147:K147"/>
    <mergeCell ref="H152:I152"/>
    <mergeCell ref="F148:G148"/>
    <mergeCell ref="H148:I148"/>
    <mergeCell ref="J148:K148"/>
    <mergeCell ref="F146:G146"/>
    <mergeCell ref="F144:G144"/>
    <mergeCell ref="H144:I144"/>
    <mergeCell ref="J144:K144"/>
    <mergeCell ref="F145:G145"/>
    <mergeCell ref="H145:I145"/>
    <mergeCell ref="J145:K145"/>
    <mergeCell ref="F142:G142"/>
    <mergeCell ref="H142:I142"/>
    <mergeCell ref="J142:K142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J116:K117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H119:I119"/>
    <mergeCell ref="J119:K119"/>
    <mergeCell ref="C118:E118"/>
    <mergeCell ref="F118:G118"/>
    <mergeCell ref="H118:I118"/>
    <mergeCell ref="J118:K118"/>
    <mergeCell ref="C119:E119"/>
    <mergeCell ref="F119:G119"/>
    <mergeCell ref="A110:G110"/>
    <mergeCell ref="A111:G111"/>
    <mergeCell ref="A116:A117"/>
    <mergeCell ref="B116:B117"/>
    <mergeCell ref="C116:E117"/>
    <mergeCell ref="A107:G107"/>
    <mergeCell ref="A108:G108"/>
    <mergeCell ref="A112:G112"/>
    <mergeCell ref="F116:G117"/>
    <mergeCell ref="A98:G98"/>
    <mergeCell ref="A99:G99"/>
    <mergeCell ref="A100:G100"/>
    <mergeCell ref="A101:G101"/>
    <mergeCell ref="H116:I117"/>
    <mergeCell ref="A103:G103"/>
    <mergeCell ref="A104:G104"/>
    <mergeCell ref="A105:G105"/>
    <mergeCell ref="A106:G106"/>
    <mergeCell ref="A109:G109"/>
    <mergeCell ref="D83:H83"/>
    <mergeCell ref="A86:C86"/>
    <mergeCell ref="D79:H79"/>
    <mergeCell ref="D81:H81"/>
    <mergeCell ref="A102:G102"/>
    <mergeCell ref="B94:M94"/>
    <mergeCell ref="A92:C92"/>
    <mergeCell ref="D92:M92"/>
    <mergeCell ref="A96:G96"/>
    <mergeCell ref="A97:G97"/>
    <mergeCell ref="A91:C91"/>
    <mergeCell ref="D91:M91"/>
    <mergeCell ref="D69:H69"/>
    <mergeCell ref="D70:H70"/>
    <mergeCell ref="D71:H71"/>
    <mergeCell ref="D72:H72"/>
    <mergeCell ref="D73:H73"/>
    <mergeCell ref="D77:H77"/>
    <mergeCell ref="D78:H78"/>
    <mergeCell ref="D86:M86"/>
    <mergeCell ref="D76:H76"/>
    <mergeCell ref="D67:H67"/>
    <mergeCell ref="D68:H68"/>
    <mergeCell ref="D74:H74"/>
    <mergeCell ref="D66:H66"/>
    <mergeCell ref="A88:C88"/>
    <mergeCell ref="D88:M88"/>
    <mergeCell ref="A87:C87"/>
    <mergeCell ref="D87:M87"/>
    <mergeCell ref="D82:H82"/>
    <mergeCell ref="D57:H57"/>
    <mergeCell ref="D58:H58"/>
    <mergeCell ref="D59:H59"/>
    <mergeCell ref="D60:H60"/>
    <mergeCell ref="D61:H61"/>
    <mergeCell ref="D75:H75"/>
    <mergeCell ref="D50:K50"/>
    <mergeCell ref="B43:M43"/>
    <mergeCell ref="D65:H65"/>
    <mergeCell ref="B53:N53"/>
    <mergeCell ref="D55:H55"/>
    <mergeCell ref="D56:H56"/>
    <mergeCell ref="D63:H63"/>
    <mergeCell ref="D62:H62"/>
    <mergeCell ref="D64:H64"/>
    <mergeCell ref="D51:K51"/>
    <mergeCell ref="B45:M45"/>
    <mergeCell ref="B41:M41"/>
    <mergeCell ref="B24:C24"/>
    <mergeCell ref="B37:N37"/>
    <mergeCell ref="B38:N38"/>
    <mergeCell ref="B48:N48"/>
    <mergeCell ref="B46:C46"/>
    <mergeCell ref="B47:N47"/>
    <mergeCell ref="B42:M42"/>
    <mergeCell ref="B44:M44"/>
    <mergeCell ref="I11:M11"/>
    <mergeCell ref="D19:I19"/>
    <mergeCell ref="I9:M9"/>
    <mergeCell ref="B36:N36"/>
    <mergeCell ref="B31:N31"/>
    <mergeCell ref="B32:N32"/>
    <mergeCell ref="B33:J33"/>
    <mergeCell ref="I13:M13"/>
    <mergeCell ref="I14:M16"/>
    <mergeCell ref="B40:N40"/>
    <mergeCell ref="B39:N39"/>
    <mergeCell ref="B34:N34"/>
    <mergeCell ref="I10:M10"/>
    <mergeCell ref="B27:C27"/>
    <mergeCell ref="B29:N29"/>
    <mergeCell ref="B35:N35"/>
    <mergeCell ref="D27:M27"/>
    <mergeCell ref="I7:M7"/>
    <mergeCell ref="I8:M8"/>
    <mergeCell ref="B21:C21"/>
    <mergeCell ref="D17:I17"/>
    <mergeCell ref="I2:M2"/>
    <mergeCell ref="I3:M3"/>
    <mergeCell ref="I4:M4"/>
    <mergeCell ref="I6:M6"/>
    <mergeCell ref="D18:I18"/>
    <mergeCell ref="I12:M12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72" t="s">
        <v>0</v>
      </c>
      <c r="J6" s="372"/>
      <c r="K6" s="372"/>
      <c r="L6" s="372"/>
      <c r="M6" s="372"/>
    </row>
    <row r="7" spans="9:13" ht="15.75">
      <c r="I7" s="372" t="s">
        <v>2</v>
      </c>
      <c r="J7" s="372"/>
      <c r="K7" s="372"/>
      <c r="L7" s="372"/>
      <c r="M7" s="372"/>
    </row>
    <row r="8" spans="9:13" ht="15.75">
      <c r="I8" s="372"/>
      <c r="J8" s="372"/>
      <c r="K8" s="372"/>
      <c r="L8" s="372"/>
      <c r="M8" s="372"/>
    </row>
    <row r="9" spans="9:13" ht="15.75">
      <c r="I9" s="374" t="s">
        <v>3</v>
      </c>
      <c r="J9" s="374"/>
      <c r="K9" s="374"/>
      <c r="L9" s="374"/>
      <c r="M9" s="374"/>
    </row>
    <row r="10" spans="9:13" ht="15.75">
      <c r="I10" s="375" t="s">
        <v>4</v>
      </c>
      <c r="J10" s="375"/>
      <c r="K10" s="375"/>
      <c r="L10" s="375"/>
      <c r="M10" s="375"/>
    </row>
    <row r="11" spans="9:13" ht="15.75">
      <c r="I11" s="376" t="s">
        <v>5</v>
      </c>
      <c r="J11" s="376"/>
      <c r="K11" s="376"/>
      <c r="L11" s="376"/>
      <c r="M11" s="376"/>
    </row>
    <row r="12" spans="9:13" ht="15.75">
      <c r="I12" s="372" t="s">
        <v>6</v>
      </c>
      <c r="J12" s="372"/>
      <c r="K12" s="372"/>
      <c r="L12" s="372"/>
      <c r="M12" s="372"/>
    </row>
    <row r="13" spans="9:13" ht="15.75">
      <c r="I13" s="372" t="s">
        <v>7</v>
      </c>
      <c r="J13" s="372"/>
      <c r="K13" s="372"/>
      <c r="L13" s="372"/>
      <c r="M13" s="372"/>
    </row>
    <row r="14" spans="9:13" ht="15.75" customHeight="1">
      <c r="I14" s="366" t="s">
        <v>195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0" t="s">
        <v>8</v>
      </c>
      <c r="E17" s="370"/>
      <c r="F17" s="370"/>
      <c r="G17" s="370"/>
      <c r="H17" s="370"/>
      <c r="I17" s="370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183</v>
      </c>
      <c r="E19" s="370"/>
      <c r="F19" s="370"/>
      <c r="G19" s="370"/>
      <c r="H19" s="370"/>
      <c r="I19" s="370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7" t="s">
        <v>140</v>
      </c>
      <c r="C27" s="377"/>
      <c r="D27" s="377" t="s">
        <v>13</v>
      </c>
      <c r="E27" s="377"/>
      <c r="F27" s="377"/>
      <c r="G27" s="377"/>
      <c r="H27" s="377"/>
      <c r="I27" s="377"/>
      <c r="J27" s="377"/>
      <c r="K27" s="377"/>
      <c r="L27" s="377"/>
      <c r="M27" s="377"/>
    </row>
    <row r="28" ht="15.75">
      <c r="C28" s="1" t="s">
        <v>14</v>
      </c>
    </row>
    <row r="29" spans="2:14" ht="21" customHeight="1">
      <c r="B29" s="367" t="s">
        <v>193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56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22.5" customHeight="1">
      <c r="A36" s="9"/>
      <c r="B36" s="356" t="s">
        <v>132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20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8" customHeight="1">
      <c r="A38" s="9"/>
      <c r="B38" s="356" t="s">
        <v>176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2:14" ht="17.25" customHeight="1">
      <c r="B39" s="365" t="s">
        <v>170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</row>
    <row r="40" spans="2:14" ht="19.5" customHeight="1">
      <c r="B40" s="359" t="s">
        <v>169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</row>
    <row r="41" spans="2:14" ht="19.5" customHeight="1">
      <c r="B41" s="359" t="s">
        <v>177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21"/>
    </row>
    <row r="42" spans="2:14" ht="19.5" customHeight="1">
      <c r="B42" s="359" t="s">
        <v>186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19.5" customHeight="1">
      <c r="B43" s="359" t="s">
        <v>187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121"/>
    </row>
    <row r="44" spans="2:14" ht="19.5" customHeight="1">
      <c r="B44" s="359" t="s">
        <v>188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121"/>
    </row>
    <row r="45" spans="2:14" ht="19.5" customHeight="1">
      <c r="B45" s="359" t="s">
        <v>189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21"/>
    </row>
    <row r="46" spans="2:14" ht="19.5" customHeight="1">
      <c r="B46" s="359" t="s">
        <v>194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27" t="s">
        <v>21</v>
      </c>
      <c r="C48" s="327"/>
    </row>
    <row r="49" spans="2:14" ht="30" customHeight="1">
      <c r="B49" s="306" t="s">
        <v>171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</row>
    <row r="50" spans="2:14" ht="19.5" customHeight="1">
      <c r="B50" s="364" t="s">
        <v>22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357" t="s">
        <v>25</v>
      </c>
      <c r="E52" s="357"/>
      <c r="F52" s="357"/>
      <c r="G52" s="357"/>
      <c r="H52" s="357"/>
      <c r="I52" s="357"/>
      <c r="J52" s="357"/>
      <c r="K52" s="357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71"/>
      <c r="E53" s="371"/>
      <c r="F53" s="371"/>
      <c r="G53" s="371"/>
      <c r="H53" s="371"/>
      <c r="I53" s="371"/>
      <c r="J53" s="371"/>
      <c r="K53" s="371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38" t="s">
        <v>127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37" t="s">
        <v>117</v>
      </c>
      <c r="E57" s="237"/>
      <c r="F57" s="237"/>
      <c r="G57" s="237"/>
      <c r="H57" s="237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40">
        <v>4</v>
      </c>
      <c r="E58" s="240"/>
      <c r="F58" s="240"/>
      <c r="G58" s="240"/>
      <c r="H58" s="240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345" t="s">
        <v>38</v>
      </c>
      <c r="E59" s="345"/>
      <c r="F59" s="345"/>
      <c r="G59" s="345"/>
      <c r="H59" s="345"/>
      <c r="I59" s="18"/>
      <c r="J59" s="18"/>
      <c r="K59" s="18"/>
      <c r="L59" s="63"/>
      <c r="M59" s="19"/>
    </row>
    <row r="60" spans="1:11" ht="101.25" customHeight="1" collapsed="1">
      <c r="A60" s="36" t="s">
        <v>37</v>
      </c>
      <c r="B60" s="16">
        <v>1513400</v>
      </c>
      <c r="C60" s="81">
        <v>1090</v>
      </c>
      <c r="D60" s="358" t="s">
        <v>178</v>
      </c>
      <c r="E60" s="358"/>
      <c r="F60" s="358"/>
      <c r="G60" s="358"/>
      <c r="H60" s="358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345" t="s">
        <v>40</v>
      </c>
      <c r="E61" s="345"/>
      <c r="F61" s="345"/>
      <c r="G61" s="345"/>
      <c r="H61" s="345"/>
      <c r="I61" s="18"/>
      <c r="J61" s="18"/>
      <c r="K61" s="18"/>
      <c r="L61" s="63"/>
      <c r="M61" s="3"/>
    </row>
    <row r="62" spans="1:14" ht="39.75" customHeight="1" collapsed="1">
      <c r="A62" s="36" t="s">
        <v>39</v>
      </c>
      <c r="B62" s="16">
        <v>1513400</v>
      </c>
      <c r="C62" s="12">
        <v>1090</v>
      </c>
      <c r="D62" s="360" t="s">
        <v>150</v>
      </c>
      <c r="E62" s="360"/>
      <c r="F62" s="360"/>
      <c r="G62" s="360"/>
      <c r="H62" s="360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41</v>
      </c>
      <c r="B63" s="104">
        <v>1513400</v>
      </c>
      <c r="C63" s="105">
        <v>1090</v>
      </c>
      <c r="D63" s="360" t="s">
        <v>151</v>
      </c>
      <c r="E63" s="360"/>
      <c r="F63" s="360"/>
      <c r="G63" s="360"/>
      <c r="H63" s="360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345" t="s">
        <v>42</v>
      </c>
      <c r="E64" s="345"/>
      <c r="F64" s="345"/>
      <c r="G64" s="345"/>
      <c r="H64" s="345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358" t="s">
        <v>160</v>
      </c>
      <c r="E65" s="358"/>
      <c r="F65" s="358"/>
      <c r="G65" s="358"/>
      <c r="H65" s="358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358" t="s">
        <v>161</v>
      </c>
      <c r="E66" s="358"/>
      <c r="F66" s="358"/>
      <c r="G66" s="358"/>
      <c r="H66" s="358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345" t="s">
        <v>44</v>
      </c>
      <c r="E67" s="345"/>
      <c r="F67" s="345"/>
      <c r="G67" s="345"/>
      <c r="H67" s="345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361" t="s">
        <v>168</v>
      </c>
      <c r="E68" s="362"/>
      <c r="F68" s="362"/>
      <c r="G68" s="362"/>
      <c r="H68" s="363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49</v>
      </c>
      <c r="B69" s="59" t="s">
        <v>148</v>
      </c>
      <c r="C69" s="29">
        <v>1090</v>
      </c>
      <c r="D69" s="358" t="s">
        <v>162</v>
      </c>
      <c r="E69" s="358"/>
      <c r="F69" s="358"/>
      <c r="G69" s="358"/>
      <c r="H69" s="358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345" t="s">
        <v>46</v>
      </c>
      <c r="E70" s="345"/>
      <c r="F70" s="345"/>
      <c r="G70" s="345"/>
      <c r="H70" s="345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345" t="s">
        <v>48</v>
      </c>
      <c r="E71" s="345"/>
      <c r="F71" s="345"/>
      <c r="G71" s="345"/>
      <c r="H71" s="345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379" t="s">
        <v>153</v>
      </c>
      <c r="E72" s="380"/>
      <c r="F72" s="380"/>
      <c r="G72" s="380"/>
      <c r="H72" s="381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345" t="s">
        <v>50</v>
      </c>
      <c r="E73" s="345"/>
      <c r="F73" s="345"/>
      <c r="G73" s="345"/>
      <c r="H73" s="345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358" t="s">
        <v>163</v>
      </c>
      <c r="E74" s="358"/>
      <c r="F74" s="358"/>
      <c r="G74" s="358"/>
      <c r="H74" s="358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345" t="s">
        <v>32</v>
      </c>
      <c r="E75" s="345"/>
      <c r="F75" s="345"/>
      <c r="G75" s="345"/>
      <c r="H75" s="345"/>
      <c r="I75" s="123"/>
      <c r="J75" s="22"/>
      <c r="K75" s="22"/>
      <c r="N75" s="30"/>
    </row>
    <row r="76" spans="1:14" ht="64.5" customHeight="1" collapsed="1">
      <c r="A76" s="107" t="s">
        <v>141</v>
      </c>
      <c r="B76" s="108" t="s">
        <v>148</v>
      </c>
      <c r="C76" s="109">
        <v>1090</v>
      </c>
      <c r="D76" s="273" t="s">
        <v>154</v>
      </c>
      <c r="E76" s="273"/>
      <c r="F76" s="273"/>
      <c r="G76" s="273"/>
      <c r="H76" s="273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272" t="s">
        <v>33</v>
      </c>
      <c r="E77" s="272"/>
      <c r="F77" s="272"/>
      <c r="G77" s="272"/>
      <c r="H77" s="272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275" t="s">
        <v>179</v>
      </c>
      <c r="E78" s="276"/>
      <c r="F78" s="276"/>
      <c r="G78" s="276"/>
      <c r="H78" s="277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273" t="s">
        <v>158</v>
      </c>
      <c r="E79" s="273"/>
      <c r="F79" s="273"/>
      <c r="G79" s="273"/>
      <c r="H79" s="273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278" t="s">
        <v>180</v>
      </c>
      <c r="E80" s="279"/>
      <c r="F80" s="279"/>
      <c r="G80" s="279"/>
      <c r="H80" s="280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278" t="s">
        <v>155</v>
      </c>
      <c r="E81" s="279"/>
      <c r="F81" s="279"/>
      <c r="G81" s="279"/>
      <c r="H81" s="280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278"/>
      <c r="E83" s="279"/>
      <c r="F83" s="279"/>
      <c r="G83" s="279"/>
      <c r="H83" s="280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145</v>
      </c>
      <c r="B84" s="108" t="s">
        <v>148</v>
      </c>
      <c r="C84" s="109">
        <v>1090</v>
      </c>
      <c r="D84" s="278" t="s">
        <v>172</v>
      </c>
      <c r="E84" s="279"/>
      <c r="F84" s="279"/>
      <c r="G84" s="279"/>
      <c r="H84" s="280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274" t="s">
        <v>53</v>
      </c>
      <c r="E85" s="274"/>
      <c r="F85" s="274"/>
      <c r="G85" s="274"/>
      <c r="H85" s="274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8637.282000000001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346" t="s">
        <v>55</v>
      </c>
      <c r="B88" s="346"/>
      <c r="C88" s="347"/>
      <c r="D88" s="348" t="s">
        <v>56</v>
      </c>
      <c r="E88" s="349"/>
      <c r="F88" s="349"/>
      <c r="G88" s="349"/>
      <c r="H88" s="349"/>
      <c r="I88" s="349"/>
      <c r="J88" s="349"/>
      <c r="K88" s="349"/>
      <c r="L88" s="349"/>
      <c r="M88" s="349"/>
      <c r="N88" s="30"/>
    </row>
    <row r="89" spans="1:14" ht="15" hidden="1" outlineLevel="1">
      <c r="A89" s="236">
        <v>2140</v>
      </c>
      <c r="B89" s="236"/>
      <c r="C89" s="241"/>
      <c r="D89" s="212" t="s">
        <v>57</v>
      </c>
      <c r="E89" s="213"/>
      <c r="F89" s="213"/>
      <c r="G89" s="213"/>
      <c r="H89" s="213"/>
      <c r="I89" s="213"/>
      <c r="J89" s="213"/>
      <c r="K89" s="213"/>
      <c r="L89" s="213"/>
      <c r="M89" s="213"/>
      <c r="N89" s="30"/>
    </row>
    <row r="90" spans="1:14" ht="15" hidden="1" outlineLevel="1">
      <c r="A90" s="236">
        <v>2730</v>
      </c>
      <c r="B90" s="236"/>
      <c r="C90" s="241"/>
      <c r="D90" s="212" t="s">
        <v>58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236" t="s">
        <v>60</v>
      </c>
      <c r="B93" s="236"/>
      <c r="C93" s="241"/>
      <c r="D93" s="235" t="s">
        <v>61</v>
      </c>
      <c r="E93" s="236"/>
      <c r="F93" s="236"/>
      <c r="G93" s="236"/>
      <c r="H93" s="236"/>
      <c r="I93" s="236"/>
      <c r="J93" s="236"/>
      <c r="K93" s="236"/>
      <c r="L93" s="236"/>
      <c r="M93" s="236"/>
      <c r="N93" s="30"/>
    </row>
    <row r="94" spans="1:14" ht="15" hidden="1" outlineLevel="1">
      <c r="A94" s="236"/>
      <c r="B94" s="236"/>
      <c r="C94" s="241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38" t="s">
        <v>118</v>
      </c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37" t="s">
        <v>119</v>
      </c>
      <c r="B98" s="237"/>
      <c r="C98" s="237"/>
      <c r="D98" s="237"/>
      <c r="E98" s="237"/>
      <c r="F98" s="237"/>
      <c r="G98" s="237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40">
        <v>1</v>
      </c>
      <c r="B99" s="240"/>
      <c r="C99" s="240"/>
      <c r="D99" s="240"/>
      <c r="E99" s="240"/>
      <c r="F99" s="240"/>
      <c r="G99" s="240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39" t="s">
        <v>62</v>
      </c>
      <c r="B100" s="239"/>
      <c r="C100" s="239"/>
      <c r="D100" s="239"/>
      <c r="E100" s="239"/>
      <c r="F100" s="239"/>
      <c r="G100" s="239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11" t="s">
        <v>63</v>
      </c>
      <c r="B101" s="211"/>
      <c r="C101" s="211"/>
      <c r="D101" s="211"/>
      <c r="E101" s="211"/>
      <c r="F101" s="211"/>
      <c r="G101" s="211"/>
      <c r="H101" s="62" t="s">
        <v>148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11" t="s">
        <v>173</v>
      </c>
      <c r="B102" s="211"/>
      <c r="C102" s="211"/>
      <c r="D102" s="211"/>
      <c r="E102" s="211"/>
      <c r="F102" s="211"/>
      <c r="G102" s="211"/>
      <c r="H102" s="62" t="s">
        <v>148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39" t="s">
        <v>64</v>
      </c>
      <c r="B103" s="239"/>
      <c r="C103" s="239"/>
      <c r="D103" s="239"/>
      <c r="E103" s="239"/>
      <c r="F103" s="239"/>
      <c r="G103" s="239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39" t="s">
        <v>65</v>
      </c>
      <c r="B104" s="239"/>
      <c r="C104" s="239"/>
      <c r="D104" s="239"/>
      <c r="E104" s="239"/>
      <c r="F104" s="239"/>
      <c r="G104" s="239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39" t="s">
        <v>66</v>
      </c>
      <c r="B105" s="239"/>
      <c r="C105" s="239"/>
      <c r="D105" s="239"/>
      <c r="E105" s="239"/>
      <c r="F105" s="239"/>
      <c r="G105" s="239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39" t="s">
        <v>67</v>
      </c>
      <c r="B106" s="239"/>
      <c r="C106" s="239"/>
      <c r="D106" s="239"/>
      <c r="E106" s="239"/>
      <c r="F106" s="239"/>
      <c r="G106" s="239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39" t="s">
        <v>68</v>
      </c>
      <c r="B107" s="239"/>
      <c r="C107" s="239"/>
      <c r="D107" s="239"/>
      <c r="E107" s="239"/>
      <c r="F107" s="239"/>
      <c r="G107" s="239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39" t="s">
        <v>69</v>
      </c>
      <c r="B108" s="239"/>
      <c r="C108" s="239"/>
      <c r="D108" s="239"/>
      <c r="E108" s="239"/>
      <c r="F108" s="239"/>
      <c r="G108" s="239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39" t="s">
        <v>70</v>
      </c>
      <c r="B109" s="239"/>
      <c r="C109" s="239"/>
      <c r="D109" s="239"/>
      <c r="E109" s="239"/>
      <c r="F109" s="239"/>
      <c r="G109" s="23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39" t="s">
        <v>71</v>
      </c>
      <c r="B110" s="239"/>
      <c r="C110" s="239"/>
      <c r="D110" s="239"/>
      <c r="E110" s="239"/>
      <c r="F110" s="239"/>
      <c r="G110" s="239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39" t="s">
        <v>72</v>
      </c>
      <c r="B111" s="239"/>
      <c r="C111" s="239"/>
      <c r="D111" s="239"/>
      <c r="E111" s="239"/>
      <c r="F111" s="239"/>
      <c r="G111" s="239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39" t="s">
        <v>73</v>
      </c>
      <c r="B112" s="239"/>
      <c r="C112" s="239"/>
      <c r="D112" s="239"/>
      <c r="E112" s="239"/>
      <c r="F112" s="239"/>
      <c r="G112" s="239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02" t="s">
        <v>149</v>
      </c>
      <c r="B113" s="203"/>
      <c r="C113" s="203"/>
      <c r="D113" s="203"/>
      <c r="E113" s="203"/>
      <c r="F113" s="203"/>
      <c r="G113" s="204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11" t="s">
        <v>74</v>
      </c>
      <c r="B114" s="211"/>
      <c r="C114" s="211"/>
      <c r="D114" s="211"/>
      <c r="E114" s="211"/>
      <c r="F114" s="211"/>
      <c r="G114" s="211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37" t="s">
        <v>76</v>
      </c>
      <c r="B118" s="237" t="s">
        <v>24</v>
      </c>
      <c r="C118" s="243" t="s">
        <v>120</v>
      </c>
      <c r="D118" s="243"/>
      <c r="E118" s="243"/>
      <c r="F118" s="242" t="s">
        <v>77</v>
      </c>
      <c r="G118" s="242"/>
      <c r="H118" s="242" t="s">
        <v>78</v>
      </c>
      <c r="I118" s="242"/>
      <c r="J118" s="242" t="s">
        <v>121</v>
      </c>
      <c r="K118" s="242"/>
      <c r="N118" s="30"/>
    </row>
    <row r="119" spans="1:14" ht="15.75">
      <c r="A119" s="237"/>
      <c r="B119" s="237"/>
      <c r="C119" s="243"/>
      <c r="D119" s="243"/>
      <c r="E119" s="243"/>
      <c r="F119" s="242"/>
      <c r="G119" s="242"/>
      <c r="H119" s="242"/>
      <c r="I119" s="242"/>
      <c r="J119" s="242"/>
      <c r="K119" s="242"/>
      <c r="N119" s="30"/>
    </row>
    <row r="120" spans="1:14" ht="15.75">
      <c r="A120" s="12">
        <v>1</v>
      </c>
      <c r="B120" s="12">
        <v>2</v>
      </c>
      <c r="C120" s="271">
        <v>3</v>
      </c>
      <c r="D120" s="271"/>
      <c r="E120" s="271"/>
      <c r="F120" s="270">
        <v>4</v>
      </c>
      <c r="G120" s="270"/>
      <c r="H120" s="270">
        <v>5</v>
      </c>
      <c r="I120" s="270"/>
      <c r="J120" s="270">
        <v>6</v>
      </c>
      <c r="K120" s="270"/>
      <c r="N120" s="30"/>
    </row>
    <row r="121" spans="1:14" ht="84.75" customHeight="1" hidden="1" outlineLevel="1">
      <c r="A121" s="21" t="s">
        <v>37</v>
      </c>
      <c r="B121" s="58" t="s">
        <v>26</v>
      </c>
      <c r="C121" s="205" t="s">
        <v>79</v>
      </c>
      <c r="D121" s="248"/>
      <c r="E121" s="249"/>
      <c r="F121" s="244"/>
      <c r="G121" s="245"/>
      <c r="H121" s="235"/>
      <c r="I121" s="241"/>
      <c r="J121" s="235"/>
      <c r="K121" s="241"/>
      <c r="N121" s="30"/>
    </row>
    <row r="122" spans="1:14" ht="134.25" customHeight="1" collapsed="1">
      <c r="A122" s="50" t="s">
        <v>37</v>
      </c>
      <c r="B122" s="60" t="s">
        <v>148</v>
      </c>
      <c r="C122" s="353" t="s">
        <v>139</v>
      </c>
      <c r="D122" s="354"/>
      <c r="E122" s="355"/>
      <c r="F122" s="268"/>
      <c r="G122" s="269"/>
      <c r="H122" s="194"/>
      <c r="I122" s="195"/>
      <c r="J122" s="194"/>
      <c r="K122" s="195"/>
      <c r="N122" s="30"/>
    </row>
    <row r="123" spans="1:14" ht="19.5" customHeight="1">
      <c r="A123" s="17"/>
      <c r="B123" s="58"/>
      <c r="C123" s="205" t="s">
        <v>80</v>
      </c>
      <c r="D123" s="248"/>
      <c r="E123" s="249"/>
      <c r="F123" s="194"/>
      <c r="G123" s="195"/>
      <c r="H123" s="235"/>
      <c r="I123" s="241"/>
      <c r="J123" s="235"/>
      <c r="K123" s="241"/>
      <c r="N123" s="30"/>
    </row>
    <row r="124" spans="1:14" ht="23.25" customHeight="1">
      <c r="A124" s="50"/>
      <c r="B124" s="59"/>
      <c r="C124" s="250" t="s">
        <v>81</v>
      </c>
      <c r="D124" s="248"/>
      <c r="E124" s="249"/>
      <c r="F124" s="244" t="s">
        <v>181</v>
      </c>
      <c r="G124" s="245"/>
      <c r="H124" s="252" t="s">
        <v>133</v>
      </c>
      <c r="I124" s="253"/>
      <c r="J124" s="258">
        <f>I60</f>
        <v>139.77</v>
      </c>
      <c r="K124" s="259"/>
      <c r="N124" s="30"/>
    </row>
    <row r="125" spans="1:14" ht="19.5" customHeight="1">
      <c r="A125" s="50"/>
      <c r="B125" s="59"/>
      <c r="C125" s="251" t="s">
        <v>83</v>
      </c>
      <c r="D125" s="248"/>
      <c r="E125" s="249"/>
      <c r="F125" s="244"/>
      <c r="G125" s="245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50" t="s">
        <v>84</v>
      </c>
      <c r="D126" s="248"/>
      <c r="E126" s="249"/>
      <c r="F126" s="244" t="s">
        <v>85</v>
      </c>
      <c r="G126" s="245"/>
      <c r="H126" s="252" t="s">
        <v>133</v>
      </c>
      <c r="I126" s="253"/>
      <c r="J126" s="254">
        <v>90</v>
      </c>
      <c r="K126" s="255"/>
      <c r="N126" s="30"/>
    </row>
    <row r="127" spans="1:14" ht="19.5" customHeight="1">
      <c r="A127" s="50"/>
      <c r="B127" s="59"/>
      <c r="C127" s="251" t="s">
        <v>86</v>
      </c>
      <c r="D127" s="248"/>
      <c r="E127" s="249"/>
      <c r="F127" s="244"/>
      <c r="G127" s="245"/>
      <c r="H127" s="254"/>
      <c r="I127" s="255"/>
      <c r="J127" s="254"/>
      <c r="K127" s="255"/>
      <c r="N127" s="30"/>
    </row>
    <row r="128" spans="1:14" ht="19.5" customHeight="1">
      <c r="A128" s="50"/>
      <c r="B128" s="59"/>
      <c r="C128" s="250" t="s">
        <v>87</v>
      </c>
      <c r="D128" s="248"/>
      <c r="E128" s="249"/>
      <c r="F128" s="244" t="s">
        <v>82</v>
      </c>
      <c r="G128" s="245"/>
      <c r="H128" s="252" t="s">
        <v>88</v>
      </c>
      <c r="I128" s="253"/>
      <c r="J128" s="343">
        <f>J124/J126*1000</f>
        <v>1553.0000000000002</v>
      </c>
      <c r="K128" s="344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05" t="s">
        <v>40</v>
      </c>
      <c r="D129" s="248"/>
      <c r="E129" s="249"/>
      <c r="F129" s="194"/>
      <c r="G129" s="195"/>
      <c r="H129" s="254"/>
      <c r="I129" s="255"/>
      <c r="J129" s="254"/>
      <c r="K129" s="255"/>
    </row>
    <row r="130" spans="1:11" ht="51.75" customHeight="1" collapsed="1">
      <c r="A130" s="50" t="s">
        <v>39</v>
      </c>
      <c r="B130" s="60" t="s">
        <v>148</v>
      </c>
      <c r="C130" s="205" t="s">
        <v>150</v>
      </c>
      <c r="D130" s="248"/>
      <c r="E130" s="249"/>
      <c r="F130" s="194"/>
      <c r="G130" s="195"/>
      <c r="H130" s="254"/>
      <c r="I130" s="255"/>
      <c r="J130" s="254"/>
      <c r="K130" s="255"/>
    </row>
    <row r="131" spans="1:11" ht="19.5" customHeight="1">
      <c r="A131" s="17"/>
      <c r="B131" s="58"/>
      <c r="C131" s="205" t="s">
        <v>80</v>
      </c>
      <c r="D131" s="248"/>
      <c r="E131" s="249"/>
      <c r="F131" s="194"/>
      <c r="G131" s="195"/>
      <c r="H131" s="254"/>
      <c r="I131" s="255"/>
      <c r="J131" s="254"/>
      <c r="K131" s="255"/>
    </row>
    <row r="132" spans="1:11" ht="39.75" customHeight="1">
      <c r="A132" s="17"/>
      <c r="B132" s="58"/>
      <c r="C132" s="196" t="s">
        <v>89</v>
      </c>
      <c r="D132" s="248"/>
      <c r="E132" s="249"/>
      <c r="F132" s="244" t="s">
        <v>181</v>
      </c>
      <c r="G132" s="245"/>
      <c r="H132" s="252" t="s">
        <v>133</v>
      </c>
      <c r="I132" s="253"/>
      <c r="J132" s="246">
        <f>I62</f>
        <v>215.3</v>
      </c>
      <c r="K132" s="247"/>
    </row>
    <row r="133" spans="1:14" ht="19.5" customHeight="1">
      <c r="A133" s="17"/>
      <c r="B133" s="58"/>
      <c r="C133" s="251" t="s">
        <v>83</v>
      </c>
      <c r="D133" s="248"/>
      <c r="E133" s="249"/>
      <c r="F133" s="194"/>
      <c r="G133" s="195"/>
      <c r="H133" s="339"/>
      <c r="I133" s="340"/>
      <c r="J133" s="391"/>
      <c r="K133" s="392"/>
      <c r="M133" s="31"/>
      <c r="N133" s="31"/>
    </row>
    <row r="134" spans="1:14" ht="19.5" customHeight="1">
      <c r="A134" s="17"/>
      <c r="B134" s="58"/>
      <c r="C134" s="350" t="s">
        <v>106</v>
      </c>
      <c r="D134" s="248"/>
      <c r="E134" s="249"/>
      <c r="F134" s="235" t="s">
        <v>85</v>
      </c>
      <c r="G134" s="241"/>
      <c r="H134" s="252" t="s">
        <v>133</v>
      </c>
      <c r="I134" s="253"/>
      <c r="J134" s="330">
        <f>254+329</f>
        <v>583</v>
      </c>
      <c r="K134" s="331"/>
      <c r="M134" s="76"/>
      <c r="N134" s="32"/>
    </row>
    <row r="135" spans="1:14" ht="19.5" customHeight="1">
      <c r="A135" s="17"/>
      <c r="B135" s="58"/>
      <c r="C135" s="251" t="s">
        <v>86</v>
      </c>
      <c r="D135" s="248"/>
      <c r="E135" s="249"/>
      <c r="F135" s="194"/>
      <c r="G135" s="195"/>
      <c r="H135" s="339"/>
      <c r="I135" s="340"/>
      <c r="J135" s="391"/>
      <c r="K135" s="392"/>
      <c r="M135" s="76"/>
      <c r="N135" s="31"/>
    </row>
    <row r="136" spans="1:11" ht="19.5" customHeight="1">
      <c r="A136" s="17"/>
      <c r="B136" s="58"/>
      <c r="C136" s="382" t="s">
        <v>91</v>
      </c>
      <c r="D136" s="248"/>
      <c r="E136" s="249"/>
      <c r="F136" s="235" t="s">
        <v>82</v>
      </c>
      <c r="G136" s="241"/>
      <c r="H136" s="252" t="s">
        <v>88</v>
      </c>
      <c r="I136" s="253"/>
      <c r="J136" s="328">
        <f>J132/J134*1000</f>
        <v>369.2967409948542</v>
      </c>
      <c r="K136" s="329"/>
    </row>
    <row r="137" spans="1:13" s="33" customFormat="1" ht="70.5" customHeight="1">
      <c r="A137" s="115" t="s">
        <v>41</v>
      </c>
      <c r="B137" s="120" t="s">
        <v>148</v>
      </c>
      <c r="C137" s="227" t="s">
        <v>151</v>
      </c>
      <c r="D137" s="228"/>
      <c r="E137" s="229"/>
      <c r="F137" s="341"/>
      <c r="G137" s="342"/>
      <c r="H137" s="285"/>
      <c r="I137" s="286"/>
      <c r="J137" s="285"/>
      <c r="K137" s="286"/>
      <c r="L137" s="79"/>
      <c r="M137" s="77"/>
    </row>
    <row r="138" spans="1:13" s="33" customFormat="1" ht="19.5" customHeight="1">
      <c r="A138" s="115"/>
      <c r="B138" s="108"/>
      <c r="C138" s="227" t="s">
        <v>80</v>
      </c>
      <c r="D138" s="230"/>
      <c r="E138" s="231"/>
      <c r="F138" s="341"/>
      <c r="G138" s="342"/>
      <c r="H138" s="285"/>
      <c r="I138" s="286"/>
      <c r="J138" s="285"/>
      <c r="K138" s="286"/>
      <c r="L138" s="79"/>
      <c r="M138" s="77"/>
    </row>
    <row r="139" spans="1:13" s="33" customFormat="1" ht="49.5" customHeight="1">
      <c r="A139" s="115"/>
      <c r="B139" s="108"/>
      <c r="C139" s="232" t="s">
        <v>92</v>
      </c>
      <c r="D139" s="233"/>
      <c r="E139" s="234"/>
      <c r="F139" s="244" t="s">
        <v>181</v>
      </c>
      <c r="G139" s="245"/>
      <c r="H139" s="262" t="s">
        <v>133</v>
      </c>
      <c r="I139" s="263"/>
      <c r="J139" s="351">
        <f>I63</f>
        <v>2113.773</v>
      </c>
      <c r="K139" s="352"/>
      <c r="L139" s="79"/>
      <c r="M139" s="77"/>
    </row>
    <row r="140" spans="1:13" s="33" customFormat="1" ht="19.5" customHeight="1">
      <c r="A140" s="115"/>
      <c r="B140" s="108"/>
      <c r="C140" s="215" t="s">
        <v>83</v>
      </c>
      <c r="D140" s="216"/>
      <c r="E140" s="217"/>
      <c r="F140" s="341"/>
      <c r="G140" s="342"/>
      <c r="H140" s="285"/>
      <c r="I140" s="286"/>
      <c r="J140" s="393"/>
      <c r="K140" s="394"/>
      <c r="L140" s="79"/>
      <c r="M140" s="77"/>
    </row>
    <row r="141" spans="1:13" s="33" customFormat="1" ht="19.5" customHeight="1">
      <c r="A141" s="115"/>
      <c r="B141" s="108"/>
      <c r="C141" s="218" t="s">
        <v>106</v>
      </c>
      <c r="D141" s="219"/>
      <c r="E141" s="220"/>
      <c r="F141" s="281" t="s">
        <v>85</v>
      </c>
      <c r="G141" s="282"/>
      <c r="H141" s="262" t="s">
        <v>133</v>
      </c>
      <c r="I141" s="263"/>
      <c r="J141" s="330">
        <f>4297+1</f>
        <v>4298</v>
      </c>
      <c r="K141" s="331"/>
      <c r="L141" s="79"/>
      <c r="M141" s="77"/>
    </row>
    <row r="142" spans="1:13" s="33" customFormat="1" ht="19.5" customHeight="1">
      <c r="A142" s="115"/>
      <c r="B142" s="108"/>
      <c r="C142" s="215" t="s">
        <v>86</v>
      </c>
      <c r="D142" s="216"/>
      <c r="E142" s="217"/>
      <c r="F142" s="341"/>
      <c r="G142" s="342"/>
      <c r="H142" s="285"/>
      <c r="I142" s="286"/>
      <c r="J142" s="285"/>
      <c r="K142" s="286"/>
      <c r="L142" s="79"/>
      <c r="M142" s="77"/>
    </row>
    <row r="143" spans="1:13" s="33" customFormat="1" ht="19.5" customHeight="1">
      <c r="A143" s="115"/>
      <c r="B143" s="108"/>
      <c r="C143" s="218" t="s">
        <v>91</v>
      </c>
      <c r="D143" s="219"/>
      <c r="E143" s="220"/>
      <c r="F143" s="281" t="s">
        <v>82</v>
      </c>
      <c r="G143" s="282"/>
      <c r="H143" s="262" t="s">
        <v>88</v>
      </c>
      <c r="I143" s="263"/>
      <c r="J143" s="328">
        <f>J139/J141*1000</f>
        <v>491.803862261517</v>
      </c>
      <c r="K143" s="329"/>
      <c r="L143" s="79"/>
      <c r="M143" s="77"/>
    </row>
    <row r="144" spans="1:11" ht="163.5" customHeight="1" hidden="1">
      <c r="A144" s="50"/>
      <c r="B144" s="59"/>
      <c r="F144" s="235"/>
      <c r="G144" s="241"/>
      <c r="H144" s="252"/>
      <c r="I144" s="253"/>
      <c r="J144" s="328"/>
      <c r="K144" s="329"/>
    </row>
    <row r="145" spans="1:11" ht="19.5" customHeight="1" hidden="1">
      <c r="A145" s="50"/>
      <c r="B145" s="59"/>
      <c r="F145" s="235"/>
      <c r="G145" s="241"/>
      <c r="H145" s="252"/>
      <c r="I145" s="253"/>
      <c r="J145" s="328"/>
      <c r="K145" s="329"/>
    </row>
    <row r="146" spans="1:11" ht="19.5" customHeight="1" hidden="1">
      <c r="A146" s="50"/>
      <c r="B146" s="59"/>
      <c r="F146" s="235" t="s">
        <v>82</v>
      </c>
      <c r="G146" s="241"/>
      <c r="H146" s="252" t="s">
        <v>135</v>
      </c>
      <c r="I146" s="253"/>
      <c r="J146" s="334"/>
      <c r="K146" s="335"/>
    </row>
    <row r="147" spans="1:11" ht="19.5" customHeight="1" hidden="1">
      <c r="A147" s="50"/>
      <c r="B147" s="59"/>
      <c r="F147" s="194"/>
      <c r="G147" s="195"/>
      <c r="H147" s="339"/>
      <c r="I147" s="340"/>
      <c r="J147" s="328"/>
      <c r="K147" s="329"/>
    </row>
    <row r="148" spans="1:11" ht="19.5" customHeight="1" hidden="1">
      <c r="A148" s="50"/>
      <c r="B148" s="59"/>
      <c r="F148" s="235" t="s">
        <v>85</v>
      </c>
      <c r="G148" s="241"/>
      <c r="H148" s="252" t="s">
        <v>133</v>
      </c>
      <c r="I148" s="253"/>
      <c r="J148" s="330"/>
      <c r="K148" s="331"/>
    </row>
    <row r="149" spans="1:11" ht="19.5" customHeight="1" hidden="1">
      <c r="A149" s="50"/>
      <c r="B149" s="59"/>
      <c r="F149" s="194"/>
      <c r="G149" s="195"/>
      <c r="H149" s="339"/>
      <c r="I149" s="340"/>
      <c r="J149" s="328"/>
      <c r="K149" s="329"/>
    </row>
    <row r="150" spans="1:11" ht="19.5" customHeight="1" hidden="1">
      <c r="A150" s="50"/>
      <c r="B150" s="59"/>
      <c r="F150" s="235" t="s">
        <v>82</v>
      </c>
      <c r="G150" s="241"/>
      <c r="H150" s="252" t="s">
        <v>88</v>
      </c>
      <c r="I150" s="253"/>
      <c r="J150" s="334"/>
      <c r="K150" s="335"/>
    </row>
    <row r="151" spans="1:11" ht="37.5" customHeight="1" hidden="1" outlineLevel="1">
      <c r="A151" s="17" t="s">
        <v>41</v>
      </c>
      <c r="B151" s="58" t="s">
        <v>26</v>
      </c>
      <c r="C151" s="202" t="s">
        <v>27</v>
      </c>
      <c r="D151" s="203"/>
      <c r="E151" s="204"/>
      <c r="F151" s="235"/>
      <c r="G151" s="241"/>
      <c r="H151" s="254"/>
      <c r="I151" s="255"/>
      <c r="J151" s="254"/>
      <c r="K151" s="255"/>
    </row>
    <row r="152" spans="1:11" ht="144.75" customHeight="1" collapsed="1">
      <c r="A152" s="50" t="s">
        <v>43</v>
      </c>
      <c r="B152" s="60" t="s">
        <v>148</v>
      </c>
      <c r="C152" s="221" t="s">
        <v>164</v>
      </c>
      <c r="D152" s="222"/>
      <c r="E152" s="223"/>
      <c r="F152" s="235"/>
      <c r="G152" s="241"/>
      <c r="H152" s="254"/>
      <c r="I152" s="255"/>
      <c r="J152" s="254"/>
      <c r="K152" s="255"/>
    </row>
    <row r="153" spans="1:11" ht="19.5" customHeight="1">
      <c r="A153" s="50"/>
      <c r="B153" s="59"/>
      <c r="C153" s="205" t="s">
        <v>80</v>
      </c>
      <c r="D153" s="206"/>
      <c r="E153" s="207"/>
      <c r="F153" s="194"/>
      <c r="G153" s="195"/>
      <c r="H153" s="254"/>
      <c r="I153" s="255"/>
      <c r="J153" s="254"/>
      <c r="K153" s="255"/>
    </row>
    <row r="154" spans="1:11" ht="19.5" customHeight="1">
      <c r="A154" s="50"/>
      <c r="B154" s="59"/>
      <c r="C154" s="196" t="s">
        <v>93</v>
      </c>
      <c r="D154" s="197"/>
      <c r="E154" s="198"/>
      <c r="F154" s="244" t="s">
        <v>181</v>
      </c>
      <c r="G154" s="245"/>
      <c r="H154" s="262" t="s">
        <v>133</v>
      </c>
      <c r="I154" s="263"/>
      <c r="J154" s="260">
        <f>I65</f>
        <v>23.318</v>
      </c>
      <c r="K154" s="261"/>
    </row>
    <row r="155" spans="1:11" ht="19.5" customHeight="1">
      <c r="A155" s="50"/>
      <c r="B155" s="59"/>
      <c r="C155" s="208" t="s">
        <v>83</v>
      </c>
      <c r="D155" s="209"/>
      <c r="E155" s="210"/>
      <c r="F155" s="194"/>
      <c r="G155" s="195"/>
      <c r="H155" s="254"/>
      <c r="I155" s="255"/>
      <c r="J155" s="254"/>
      <c r="K155" s="255"/>
    </row>
    <row r="156" spans="1:11" ht="19.5" customHeight="1">
      <c r="A156" s="50"/>
      <c r="B156" s="59"/>
      <c r="C156" s="212" t="s">
        <v>90</v>
      </c>
      <c r="D156" s="213"/>
      <c r="E156" s="214"/>
      <c r="F156" s="235" t="s">
        <v>85</v>
      </c>
      <c r="G156" s="241"/>
      <c r="H156" s="252" t="s">
        <v>133</v>
      </c>
      <c r="I156" s="253"/>
      <c r="J156" s="254">
        <v>3</v>
      </c>
      <c r="K156" s="255"/>
    </row>
    <row r="157" spans="1:11" ht="19.5" customHeight="1">
      <c r="A157" s="50"/>
      <c r="B157" s="59"/>
      <c r="C157" s="208" t="s">
        <v>86</v>
      </c>
      <c r="D157" s="209"/>
      <c r="E157" s="210"/>
      <c r="F157" s="194"/>
      <c r="G157" s="195"/>
      <c r="H157" s="254"/>
      <c r="I157" s="255"/>
      <c r="J157" s="254"/>
      <c r="K157" s="255"/>
    </row>
    <row r="158" spans="1:15" ht="19.5" customHeight="1">
      <c r="A158" s="50"/>
      <c r="B158" s="59"/>
      <c r="C158" s="199" t="s">
        <v>94</v>
      </c>
      <c r="D158" s="200"/>
      <c r="E158" s="201"/>
      <c r="F158" s="235" t="s">
        <v>95</v>
      </c>
      <c r="G158" s="241"/>
      <c r="H158" s="252" t="s">
        <v>88</v>
      </c>
      <c r="I158" s="253"/>
      <c r="J158" s="328">
        <f>J154/J156/12*1000</f>
        <v>647.7222222222222</v>
      </c>
      <c r="K158" s="329"/>
      <c r="L158" s="79"/>
      <c r="M158" s="77"/>
      <c r="N158" s="33"/>
      <c r="O158" s="33"/>
    </row>
    <row r="159" spans="1:15" ht="75.75" customHeight="1">
      <c r="A159" s="50" t="s">
        <v>45</v>
      </c>
      <c r="B159" s="60" t="s">
        <v>148</v>
      </c>
      <c r="C159" s="224" t="s">
        <v>161</v>
      </c>
      <c r="D159" s="225"/>
      <c r="E159" s="226"/>
      <c r="F159" s="235"/>
      <c r="G159" s="241"/>
      <c r="H159" s="254"/>
      <c r="I159" s="255"/>
      <c r="J159" s="254"/>
      <c r="K159" s="255"/>
      <c r="L159" s="79"/>
      <c r="M159" s="77"/>
      <c r="N159" s="33"/>
      <c r="O159" s="33"/>
    </row>
    <row r="160" spans="1:15" ht="19.5" customHeight="1">
      <c r="A160" s="17"/>
      <c r="B160" s="58"/>
      <c r="C160" s="205" t="s">
        <v>80</v>
      </c>
      <c r="D160" s="206"/>
      <c r="E160" s="207"/>
      <c r="F160" s="194"/>
      <c r="G160" s="195"/>
      <c r="H160" s="254"/>
      <c r="I160" s="255"/>
      <c r="J160" s="254"/>
      <c r="K160" s="255"/>
      <c r="L160" s="79"/>
      <c r="M160" s="77"/>
      <c r="N160" s="33"/>
      <c r="O160" s="33"/>
    </row>
    <row r="161" spans="1:15" ht="56.25" customHeight="1">
      <c r="A161" s="17"/>
      <c r="B161" s="58"/>
      <c r="C161" s="264" t="s">
        <v>96</v>
      </c>
      <c r="D161" s="265"/>
      <c r="E161" s="266"/>
      <c r="F161" s="244" t="s">
        <v>181</v>
      </c>
      <c r="G161" s="245"/>
      <c r="H161" s="262" t="s">
        <v>133</v>
      </c>
      <c r="I161" s="263"/>
      <c r="J161" s="260">
        <f>I66</f>
        <v>51.096000000000004</v>
      </c>
      <c r="K161" s="261"/>
      <c r="L161" s="79"/>
      <c r="M161" s="77"/>
      <c r="N161" s="33"/>
      <c r="O161" s="33"/>
    </row>
    <row r="162" spans="1:15" ht="19.5" customHeight="1">
      <c r="A162" s="17"/>
      <c r="B162" s="58"/>
      <c r="C162" s="208" t="s">
        <v>83</v>
      </c>
      <c r="D162" s="209"/>
      <c r="E162" s="210"/>
      <c r="F162" s="194"/>
      <c r="G162" s="195"/>
      <c r="H162" s="339"/>
      <c r="I162" s="340"/>
      <c r="J162" s="339"/>
      <c r="K162" s="340"/>
      <c r="L162" s="79"/>
      <c r="M162" s="77"/>
      <c r="N162" s="33"/>
      <c r="O162" s="33"/>
    </row>
    <row r="163" spans="1:15" ht="19.5" customHeight="1">
      <c r="A163" s="17"/>
      <c r="B163" s="58"/>
      <c r="C163" s="212" t="s">
        <v>106</v>
      </c>
      <c r="D163" s="213"/>
      <c r="E163" s="214"/>
      <c r="F163" s="235" t="s">
        <v>85</v>
      </c>
      <c r="G163" s="241"/>
      <c r="H163" s="252" t="s">
        <v>133</v>
      </c>
      <c r="I163" s="253"/>
      <c r="J163" s="330">
        <v>102</v>
      </c>
      <c r="K163" s="331"/>
      <c r="L163" s="79"/>
      <c r="M163" s="77"/>
      <c r="N163" s="33"/>
      <c r="O163" s="33"/>
    </row>
    <row r="164" spans="1:15" ht="19.5" customHeight="1">
      <c r="A164" s="17"/>
      <c r="B164" s="58"/>
      <c r="C164" s="208" t="s">
        <v>86</v>
      </c>
      <c r="D164" s="209"/>
      <c r="E164" s="210"/>
      <c r="F164" s="194"/>
      <c r="G164" s="195"/>
      <c r="H164" s="339"/>
      <c r="I164" s="340"/>
      <c r="J164" s="339"/>
      <c r="K164" s="340"/>
      <c r="L164" s="79"/>
      <c r="M164" s="77"/>
      <c r="N164" s="33"/>
      <c r="O164" s="33"/>
    </row>
    <row r="165" spans="1:15" ht="19.5" customHeight="1">
      <c r="A165" s="50"/>
      <c r="B165" s="59"/>
      <c r="C165" s="199" t="s">
        <v>94</v>
      </c>
      <c r="D165" s="200"/>
      <c r="E165" s="201"/>
      <c r="F165" s="235" t="s">
        <v>95</v>
      </c>
      <c r="G165" s="241"/>
      <c r="H165" s="252" t="s">
        <v>88</v>
      </c>
      <c r="I165" s="253"/>
      <c r="J165" s="328">
        <v>500</v>
      </c>
      <c r="K165" s="329"/>
      <c r="L165" s="79"/>
      <c r="M165" s="77"/>
      <c r="N165" s="33"/>
      <c r="O165" s="33"/>
    </row>
    <row r="166" spans="1:15" ht="60" customHeight="1" hidden="1" outlineLevel="1">
      <c r="A166" s="17" t="s">
        <v>43</v>
      </c>
      <c r="B166" s="58" t="s">
        <v>26</v>
      </c>
      <c r="C166" s="202" t="s">
        <v>28</v>
      </c>
      <c r="D166" s="203"/>
      <c r="E166" s="204"/>
      <c r="F166" s="235"/>
      <c r="G166" s="241"/>
      <c r="H166" s="339"/>
      <c r="I166" s="340"/>
      <c r="J166" s="339"/>
      <c r="K166" s="340"/>
      <c r="L166" s="79"/>
      <c r="M166" s="77"/>
      <c r="N166" s="33"/>
      <c r="O166" s="33"/>
    </row>
    <row r="167" spans="1:15" ht="68.25" customHeight="1" collapsed="1">
      <c r="A167" s="50" t="s">
        <v>47</v>
      </c>
      <c r="B167" s="60" t="s">
        <v>148</v>
      </c>
      <c r="C167" s="202" t="s">
        <v>168</v>
      </c>
      <c r="D167" s="203"/>
      <c r="E167" s="204"/>
      <c r="F167" s="235"/>
      <c r="G167" s="241"/>
      <c r="H167" s="339"/>
      <c r="I167" s="340"/>
      <c r="J167" s="339"/>
      <c r="K167" s="340"/>
      <c r="L167" s="79"/>
      <c r="M167" s="77"/>
      <c r="N167" s="33"/>
      <c r="O167" s="33"/>
    </row>
    <row r="168" spans="1:15" ht="19.5" customHeight="1">
      <c r="A168" s="17"/>
      <c r="B168" s="58"/>
      <c r="C168" s="205" t="s">
        <v>80</v>
      </c>
      <c r="D168" s="206"/>
      <c r="E168" s="207"/>
      <c r="F168" s="194"/>
      <c r="G168" s="195"/>
      <c r="H168" s="336"/>
      <c r="I168" s="337"/>
      <c r="J168" s="336"/>
      <c r="K168" s="337"/>
      <c r="L168" s="79"/>
      <c r="M168" s="77"/>
      <c r="N168" s="33"/>
      <c r="O168" s="33"/>
    </row>
    <row r="169" spans="1:15" ht="19.5" customHeight="1">
      <c r="A169" s="17"/>
      <c r="B169" s="58"/>
      <c r="C169" s="196" t="s">
        <v>92</v>
      </c>
      <c r="D169" s="197"/>
      <c r="E169" s="198"/>
      <c r="F169" s="244" t="s">
        <v>181</v>
      </c>
      <c r="G169" s="245"/>
      <c r="H169" s="262" t="s">
        <v>133</v>
      </c>
      <c r="I169" s="263"/>
      <c r="J169" s="260">
        <f>I68</f>
        <v>240</v>
      </c>
      <c r="K169" s="261"/>
      <c r="L169" s="79"/>
      <c r="M169" s="77"/>
      <c r="N169" s="33"/>
      <c r="O169" s="33"/>
    </row>
    <row r="170" spans="1:15" ht="19.5" customHeight="1">
      <c r="A170" s="17"/>
      <c r="B170" s="58"/>
      <c r="C170" s="208" t="s">
        <v>83</v>
      </c>
      <c r="D170" s="209"/>
      <c r="E170" s="210"/>
      <c r="F170" s="194"/>
      <c r="G170" s="195"/>
      <c r="H170" s="336"/>
      <c r="I170" s="337"/>
      <c r="J170" s="336"/>
      <c r="K170" s="337"/>
      <c r="L170" s="79"/>
      <c r="M170" s="77"/>
      <c r="N170" s="33"/>
      <c r="O170" s="33"/>
    </row>
    <row r="171" spans="1:15" ht="19.5" customHeight="1">
      <c r="A171" s="17"/>
      <c r="B171" s="58"/>
      <c r="C171" s="212" t="s">
        <v>90</v>
      </c>
      <c r="D171" s="213"/>
      <c r="E171" s="214"/>
      <c r="F171" s="235" t="s">
        <v>85</v>
      </c>
      <c r="G171" s="241"/>
      <c r="H171" s="252" t="s">
        <v>133</v>
      </c>
      <c r="I171" s="253"/>
      <c r="J171" s="330">
        <v>200</v>
      </c>
      <c r="K171" s="331"/>
      <c r="L171" s="79"/>
      <c r="M171" s="77"/>
      <c r="N171" s="33"/>
      <c r="O171" s="33"/>
    </row>
    <row r="172" spans="1:15" ht="19.5" customHeight="1">
      <c r="A172" s="17"/>
      <c r="B172" s="58"/>
      <c r="C172" s="208" t="s">
        <v>86</v>
      </c>
      <c r="D172" s="209"/>
      <c r="E172" s="210"/>
      <c r="F172" s="194"/>
      <c r="G172" s="195"/>
      <c r="H172" s="336"/>
      <c r="I172" s="337"/>
      <c r="J172" s="336"/>
      <c r="K172" s="337"/>
      <c r="L172" s="79"/>
      <c r="M172" s="77"/>
      <c r="N172" s="33"/>
      <c r="O172" s="33"/>
    </row>
    <row r="173" spans="1:15" ht="19.5" customHeight="1">
      <c r="A173" s="50"/>
      <c r="B173" s="59"/>
      <c r="C173" s="199" t="s">
        <v>91</v>
      </c>
      <c r="D173" s="200"/>
      <c r="E173" s="201"/>
      <c r="F173" s="235" t="s">
        <v>82</v>
      </c>
      <c r="G173" s="241"/>
      <c r="H173" s="252" t="s">
        <v>88</v>
      </c>
      <c r="I173" s="253"/>
      <c r="J173" s="328">
        <f>J169/J171*1000</f>
        <v>1200</v>
      </c>
      <c r="K173" s="329"/>
      <c r="L173" s="79"/>
      <c r="M173" s="77"/>
      <c r="N173" s="33"/>
      <c r="O173" s="33"/>
    </row>
    <row r="174" spans="1:15" ht="100.5" customHeight="1">
      <c r="A174" s="50" t="s">
        <v>49</v>
      </c>
      <c r="B174" s="60" t="s">
        <v>148</v>
      </c>
      <c r="C174" s="211" t="s">
        <v>162</v>
      </c>
      <c r="D174" s="211"/>
      <c r="E174" s="211"/>
      <c r="F174" s="240"/>
      <c r="G174" s="240"/>
      <c r="H174" s="338"/>
      <c r="I174" s="338"/>
      <c r="J174" s="338"/>
      <c r="K174" s="338"/>
      <c r="L174" s="79"/>
      <c r="M174" s="77"/>
      <c r="N174" s="33"/>
      <c r="O174" s="33"/>
    </row>
    <row r="175" spans="1:15" ht="19.5" customHeight="1">
      <c r="A175" s="50"/>
      <c r="B175" s="59"/>
      <c r="C175" s="205" t="s">
        <v>80</v>
      </c>
      <c r="D175" s="206"/>
      <c r="E175" s="207"/>
      <c r="F175" s="194"/>
      <c r="G175" s="195"/>
      <c r="H175" s="336"/>
      <c r="I175" s="337"/>
      <c r="J175" s="336"/>
      <c r="K175" s="337"/>
      <c r="L175" s="79"/>
      <c r="M175" s="77"/>
      <c r="N175" s="33"/>
      <c r="O175" s="33"/>
    </row>
    <row r="176" spans="1:15" ht="19.5" customHeight="1">
      <c r="A176" s="50"/>
      <c r="B176" s="59"/>
      <c r="C176" s="196" t="s">
        <v>92</v>
      </c>
      <c r="D176" s="197"/>
      <c r="E176" s="198"/>
      <c r="F176" s="244" t="s">
        <v>181</v>
      </c>
      <c r="G176" s="245"/>
      <c r="H176" s="262" t="s">
        <v>133</v>
      </c>
      <c r="I176" s="263"/>
      <c r="J176" s="260">
        <f>I69</f>
        <v>63</v>
      </c>
      <c r="K176" s="261"/>
      <c r="L176" s="79"/>
      <c r="M176" s="77"/>
      <c r="N176" s="33"/>
      <c r="O176" s="33"/>
    </row>
    <row r="177" spans="1:15" ht="19.5" customHeight="1">
      <c r="A177" s="50"/>
      <c r="B177" s="59"/>
      <c r="C177" s="208" t="s">
        <v>83</v>
      </c>
      <c r="D177" s="209"/>
      <c r="E177" s="210"/>
      <c r="F177" s="194"/>
      <c r="G177" s="195"/>
      <c r="H177" s="336"/>
      <c r="I177" s="337"/>
      <c r="J177" s="336"/>
      <c r="K177" s="337"/>
      <c r="L177" s="79"/>
      <c r="M177" s="77"/>
      <c r="N177" s="33"/>
      <c r="O177" s="33"/>
    </row>
    <row r="178" spans="1:15" ht="19.5" customHeight="1">
      <c r="A178" s="50"/>
      <c r="B178" s="59"/>
      <c r="C178" s="212" t="s">
        <v>90</v>
      </c>
      <c r="D178" s="213"/>
      <c r="E178" s="214"/>
      <c r="F178" s="235" t="s">
        <v>85</v>
      </c>
      <c r="G178" s="241"/>
      <c r="H178" s="252" t="s">
        <v>133</v>
      </c>
      <c r="I178" s="253"/>
      <c r="J178" s="330">
        <v>45</v>
      </c>
      <c r="K178" s="331"/>
      <c r="L178" s="102"/>
      <c r="M178" s="77"/>
      <c r="N178" s="33"/>
      <c r="O178" s="33"/>
    </row>
    <row r="179" spans="1:15" ht="19.5" customHeight="1">
      <c r="A179" s="50"/>
      <c r="B179" s="59"/>
      <c r="C179" s="208" t="s">
        <v>86</v>
      </c>
      <c r="D179" s="209"/>
      <c r="E179" s="210"/>
      <c r="F179" s="194"/>
      <c r="G179" s="195"/>
      <c r="H179" s="336"/>
      <c r="I179" s="337"/>
      <c r="J179" s="336"/>
      <c r="K179" s="337"/>
      <c r="L179" s="79"/>
      <c r="M179" s="77"/>
      <c r="N179" s="33"/>
      <c r="O179" s="33"/>
    </row>
    <row r="180" spans="1:15" ht="19.5" customHeight="1">
      <c r="A180" s="50"/>
      <c r="B180" s="59"/>
      <c r="C180" s="199" t="s">
        <v>91</v>
      </c>
      <c r="D180" s="200"/>
      <c r="E180" s="201"/>
      <c r="F180" s="235" t="s">
        <v>82</v>
      </c>
      <c r="G180" s="241"/>
      <c r="H180" s="252" t="s">
        <v>88</v>
      </c>
      <c r="I180" s="253"/>
      <c r="J180" s="328">
        <v>1400</v>
      </c>
      <c r="K180" s="329"/>
      <c r="L180" s="79"/>
      <c r="M180" s="77"/>
      <c r="N180" s="33"/>
      <c r="O180" s="33"/>
    </row>
    <row r="181" spans="1:15" ht="108" customHeight="1" hidden="1">
      <c r="A181" s="50"/>
      <c r="B181" s="59"/>
      <c r="C181" s="202" t="s">
        <v>134</v>
      </c>
      <c r="D181" s="203"/>
      <c r="E181" s="204"/>
      <c r="F181" s="235"/>
      <c r="G181" s="241"/>
      <c r="H181" s="252"/>
      <c r="I181" s="253"/>
      <c r="J181" s="328"/>
      <c r="K181" s="329"/>
      <c r="L181" s="79"/>
      <c r="M181" s="77"/>
      <c r="N181" s="33"/>
      <c r="O181" s="33"/>
    </row>
    <row r="182" spans="1:15" ht="19.5" customHeight="1" hidden="1">
      <c r="A182" s="50"/>
      <c r="B182" s="59"/>
      <c r="C182" s="205" t="s">
        <v>80</v>
      </c>
      <c r="D182" s="206"/>
      <c r="E182" s="207"/>
      <c r="F182" s="235"/>
      <c r="G182" s="241"/>
      <c r="H182" s="252"/>
      <c r="I182" s="253"/>
      <c r="J182" s="328"/>
      <c r="K182" s="329"/>
      <c r="L182" s="79"/>
      <c r="M182" s="77"/>
      <c r="N182" s="33"/>
      <c r="O182" s="33"/>
    </row>
    <row r="183" spans="1:15" ht="19.5" customHeight="1" hidden="1">
      <c r="A183" s="50"/>
      <c r="B183" s="59"/>
      <c r="C183" s="199" t="s">
        <v>130</v>
      </c>
      <c r="D183" s="200"/>
      <c r="E183" s="201"/>
      <c r="F183" s="235" t="s">
        <v>82</v>
      </c>
      <c r="G183" s="241"/>
      <c r="H183" s="252" t="s">
        <v>135</v>
      </c>
      <c r="I183" s="253"/>
      <c r="J183" s="334"/>
      <c r="K183" s="335"/>
      <c r="L183" s="79"/>
      <c r="M183" s="77"/>
      <c r="N183" s="33"/>
      <c r="O183" s="33"/>
    </row>
    <row r="184" spans="1:15" ht="19.5" customHeight="1" hidden="1">
      <c r="A184" s="50"/>
      <c r="B184" s="59"/>
      <c r="C184" s="202" t="s">
        <v>83</v>
      </c>
      <c r="D184" s="203"/>
      <c r="E184" s="204"/>
      <c r="F184" s="235"/>
      <c r="G184" s="241"/>
      <c r="H184" s="336"/>
      <c r="I184" s="337"/>
      <c r="J184" s="328"/>
      <c r="K184" s="329"/>
      <c r="L184" s="79"/>
      <c r="M184" s="77"/>
      <c r="N184" s="33"/>
      <c r="O184" s="33"/>
    </row>
    <row r="185" spans="1:15" ht="19.5" customHeight="1" hidden="1">
      <c r="A185" s="50"/>
      <c r="B185" s="59"/>
      <c r="C185" s="199" t="s">
        <v>106</v>
      </c>
      <c r="D185" s="200"/>
      <c r="E185" s="201"/>
      <c r="F185" s="235" t="s">
        <v>85</v>
      </c>
      <c r="G185" s="241"/>
      <c r="H185" s="252" t="s">
        <v>133</v>
      </c>
      <c r="I185" s="253"/>
      <c r="J185" s="330"/>
      <c r="K185" s="331"/>
      <c r="L185" s="79"/>
      <c r="M185" s="77"/>
      <c r="N185" s="33"/>
      <c r="O185" s="33"/>
    </row>
    <row r="186" spans="1:15" ht="19.5" customHeight="1" hidden="1">
      <c r="A186" s="50"/>
      <c r="B186" s="59"/>
      <c r="C186" s="202" t="s">
        <v>86</v>
      </c>
      <c r="D186" s="203"/>
      <c r="E186" s="204"/>
      <c r="F186" s="235"/>
      <c r="G186" s="241"/>
      <c r="H186" s="336"/>
      <c r="I186" s="337"/>
      <c r="J186" s="328"/>
      <c r="K186" s="329"/>
      <c r="L186" s="79"/>
      <c r="M186" s="77"/>
      <c r="N186" s="33"/>
      <c r="O186" s="33"/>
    </row>
    <row r="187" spans="1:15" ht="19.5" customHeight="1" hidden="1">
      <c r="A187" s="50"/>
      <c r="B187" s="59"/>
      <c r="C187" s="199" t="s">
        <v>91</v>
      </c>
      <c r="D187" s="200"/>
      <c r="E187" s="201"/>
      <c r="F187" s="235" t="s">
        <v>88</v>
      </c>
      <c r="G187" s="241"/>
      <c r="H187" s="252" t="s">
        <v>88</v>
      </c>
      <c r="I187" s="253"/>
      <c r="J187" s="328"/>
      <c r="K187" s="329"/>
      <c r="L187" s="79"/>
      <c r="M187" s="77"/>
      <c r="N187" s="33"/>
      <c r="O187" s="33"/>
    </row>
    <row r="188" spans="1:15" ht="69.75" customHeight="1" hidden="1" outlineLevel="1">
      <c r="A188" s="17" t="s">
        <v>45</v>
      </c>
      <c r="B188" s="58" t="s">
        <v>26</v>
      </c>
      <c r="C188" s="202" t="s">
        <v>29</v>
      </c>
      <c r="D188" s="203"/>
      <c r="E188" s="204"/>
      <c r="F188" s="244"/>
      <c r="G188" s="245"/>
      <c r="H188" s="336"/>
      <c r="I188" s="337"/>
      <c r="J188" s="336"/>
      <c r="K188" s="337"/>
      <c r="L188" s="79"/>
      <c r="M188" s="77"/>
      <c r="N188" s="33"/>
      <c r="O188" s="33"/>
    </row>
    <row r="189" spans="1:11" ht="60" customHeight="1" hidden="1" outlineLevel="1">
      <c r="A189" s="17" t="s">
        <v>47</v>
      </c>
      <c r="B189" s="58" t="s">
        <v>26</v>
      </c>
      <c r="C189" s="202" t="s">
        <v>30</v>
      </c>
      <c r="D189" s="203"/>
      <c r="E189" s="204"/>
      <c r="F189" s="235"/>
      <c r="G189" s="241"/>
      <c r="H189" s="235"/>
      <c r="I189" s="241"/>
      <c r="J189" s="235"/>
      <c r="K189" s="241"/>
    </row>
    <row r="190" spans="1:11" ht="51" customHeight="1" collapsed="1">
      <c r="A190" s="50" t="s">
        <v>51</v>
      </c>
      <c r="B190" s="60" t="s">
        <v>148</v>
      </c>
      <c r="C190" s="211" t="s">
        <v>153</v>
      </c>
      <c r="D190" s="211"/>
      <c r="E190" s="211"/>
      <c r="F190" s="270"/>
      <c r="G190" s="270"/>
      <c r="H190" s="270"/>
      <c r="I190" s="270"/>
      <c r="J190" s="270"/>
      <c r="K190" s="270"/>
    </row>
    <row r="191" spans="1:11" ht="19.5" customHeight="1">
      <c r="A191" s="50"/>
      <c r="B191" s="59"/>
      <c r="C191" s="205" t="s">
        <v>80</v>
      </c>
      <c r="D191" s="206"/>
      <c r="E191" s="207"/>
      <c r="F191" s="194"/>
      <c r="G191" s="195"/>
      <c r="H191" s="235"/>
      <c r="I191" s="241"/>
      <c r="J191" s="254"/>
      <c r="K191" s="255"/>
    </row>
    <row r="192" spans="1:11" ht="39.75" customHeight="1">
      <c r="A192" s="50"/>
      <c r="B192" s="59"/>
      <c r="C192" s="196" t="s">
        <v>97</v>
      </c>
      <c r="D192" s="197"/>
      <c r="E192" s="198"/>
      <c r="F192" s="244" t="s">
        <v>181</v>
      </c>
      <c r="G192" s="245"/>
      <c r="H192" s="262" t="s">
        <v>133</v>
      </c>
      <c r="I192" s="263"/>
      <c r="J192" s="260">
        <f>I72</f>
        <v>71.284</v>
      </c>
      <c r="K192" s="261"/>
    </row>
    <row r="193" spans="1:11" ht="19.5" customHeight="1">
      <c r="A193" s="50"/>
      <c r="B193" s="59"/>
      <c r="C193" s="208" t="s">
        <v>83</v>
      </c>
      <c r="D193" s="209"/>
      <c r="E193" s="210"/>
      <c r="F193" s="194"/>
      <c r="G193" s="195"/>
      <c r="H193" s="235"/>
      <c r="I193" s="241"/>
      <c r="J193" s="332"/>
      <c r="K193" s="333"/>
    </row>
    <row r="194" spans="1:11" ht="19.5" customHeight="1">
      <c r="A194" s="50"/>
      <c r="B194" s="59"/>
      <c r="C194" s="212" t="s">
        <v>90</v>
      </c>
      <c r="D194" s="213"/>
      <c r="E194" s="214"/>
      <c r="F194" s="235" t="s">
        <v>85</v>
      </c>
      <c r="G194" s="241"/>
      <c r="H194" s="252" t="s">
        <v>133</v>
      </c>
      <c r="I194" s="253"/>
      <c r="J194" s="291">
        <v>27</v>
      </c>
      <c r="K194" s="292"/>
    </row>
    <row r="195" spans="1:17" s="3" customFormat="1" ht="19.5" customHeight="1">
      <c r="A195" s="50"/>
      <c r="B195" s="59"/>
      <c r="C195" s="208" t="s">
        <v>86</v>
      </c>
      <c r="D195" s="209"/>
      <c r="E195" s="210"/>
      <c r="F195" s="194"/>
      <c r="G195" s="195"/>
      <c r="H195" s="235"/>
      <c r="I195" s="241"/>
      <c r="J195" s="332"/>
      <c r="K195" s="333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212" t="s">
        <v>98</v>
      </c>
      <c r="D196" s="213"/>
      <c r="E196" s="214"/>
      <c r="F196" s="235" t="s">
        <v>95</v>
      </c>
      <c r="G196" s="241"/>
      <c r="H196" s="252" t="s">
        <v>88</v>
      </c>
      <c r="I196" s="253"/>
      <c r="J196" s="252">
        <v>220</v>
      </c>
      <c r="K196" s="253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49</v>
      </c>
      <c r="B197" s="58" t="s">
        <v>26</v>
      </c>
      <c r="C197" s="202" t="s">
        <v>31</v>
      </c>
      <c r="D197" s="203"/>
      <c r="E197" s="204"/>
      <c r="F197" s="194"/>
      <c r="G197" s="195"/>
      <c r="H197" s="235"/>
      <c r="I197" s="241"/>
      <c r="J197" s="235"/>
      <c r="K197" s="241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52</v>
      </c>
      <c r="B198" s="60" t="s">
        <v>148</v>
      </c>
      <c r="C198" s="224" t="s">
        <v>163</v>
      </c>
      <c r="D198" s="225"/>
      <c r="E198" s="226"/>
      <c r="F198" s="235"/>
      <c r="G198" s="241"/>
      <c r="H198" s="235"/>
      <c r="I198" s="241"/>
      <c r="J198" s="235"/>
      <c r="K198" s="241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205" t="s">
        <v>80</v>
      </c>
      <c r="D199" s="206"/>
      <c r="E199" s="207"/>
      <c r="F199" s="194"/>
      <c r="G199" s="195"/>
      <c r="H199" s="235"/>
      <c r="I199" s="241"/>
      <c r="J199" s="235"/>
      <c r="K199" s="241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196" t="s">
        <v>99</v>
      </c>
      <c r="D200" s="197"/>
      <c r="E200" s="198"/>
      <c r="F200" s="244" t="s">
        <v>181</v>
      </c>
      <c r="G200" s="245"/>
      <c r="H200" s="262" t="s">
        <v>133</v>
      </c>
      <c r="I200" s="263"/>
      <c r="J200" s="258">
        <f>I74</f>
        <v>70</v>
      </c>
      <c r="K200" s="259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208" t="s">
        <v>83</v>
      </c>
      <c r="D201" s="209"/>
      <c r="E201" s="210"/>
      <c r="F201" s="194"/>
      <c r="G201" s="195"/>
      <c r="H201" s="256"/>
      <c r="I201" s="257"/>
      <c r="J201" s="256"/>
      <c r="K201" s="257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212" t="s">
        <v>90</v>
      </c>
      <c r="D202" s="213"/>
      <c r="E202" s="214"/>
      <c r="F202" s="235" t="s">
        <v>85</v>
      </c>
      <c r="G202" s="241"/>
      <c r="H202" s="252" t="s">
        <v>133</v>
      </c>
      <c r="I202" s="253"/>
      <c r="J202" s="291">
        <v>1000</v>
      </c>
      <c r="K202" s="292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208" t="s">
        <v>86</v>
      </c>
      <c r="D203" s="209"/>
      <c r="E203" s="210"/>
      <c r="F203" s="194"/>
      <c r="G203" s="195"/>
      <c r="H203" s="256"/>
      <c r="I203" s="257"/>
      <c r="J203" s="258"/>
      <c r="K203" s="259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199" t="s">
        <v>100</v>
      </c>
      <c r="D204" s="200"/>
      <c r="E204" s="201"/>
      <c r="F204" s="235" t="s">
        <v>82</v>
      </c>
      <c r="G204" s="241"/>
      <c r="H204" s="252" t="s">
        <v>88</v>
      </c>
      <c r="I204" s="253"/>
      <c r="J204" s="252">
        <f>J200/J202*1000</f>
        <v>70</v>
      </c>
      <c r="K204" s="253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212"/>
      <c r="D205" s="213"/>
      <c r="E205" s="214"/>
      <c r="F205" s="235"/>
      <c r="G205" s="241"/>
      <c r="H205" s="256"/>
      <c r="I205" s="257"/>
      <c r="J205" s="258"/>
      <c r="K205" s="259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51</v>
      </c>
      <c r="B206" s="56" t="s">
        <v>26</v>
      </c>
      <c r="C206" s="321" t="s">
        <v>101</v>
      </c>
      <c r="D206" s="322"/>
      <c r="E206" s="323"/>
      <c r="F206" s="235"/>
      <c r="G206" s="241"/>
      <c r="H206" s="256"/>
      <c r="I206" s="257"/>
      <c r="J206" s="252"/>
      <c r="K206" s="253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141</v>
      </c>
      <c r="B207" s="120" t="s">
        <v>148</v>
      </c>
      <c r="C207" s="324" t="s">
        <v>157</v>
      </c>
      <c r="D207" s="325"/>
      <c r="E207" s="326"/>
      <c r="F207" s="281"/>
      <c r="G207" s="282"/>
      <c r="H207" s="285"/>
      <c r="I207" s="286"/>
      <c r="J207" s="262"/>
      <c r="K207" s="263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227" t="s">
        <v>80</v>
      </c>
      <c r="D208" s="230"/>
      <c r="E208" s="231"/>
      <c r="F208" s="281"/>
      <c r="G208" s="282"/>
      <c r="H208" s="285"/>
      <c r="I208" s="286"/>
      <c r="J208" s="262"/>
      <c r="K208" s="263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302" t="s">
        <v>102</v>
      </c>
      <c r="D209" s="303"/>
      <c r="E209" s="304"/>
      <c r="F209" s="244" t="s">
        <v>181</v>
      </c>
      <c r="G209" s="245"/>
      <c r="H209" s="262" t="s">
        <v>133</v>
      </c>
      <c r="I209" s="263"/>
      <c r="J209" s="293">
        <v>533</v>
      </c>
      <c r="K209" s="294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215" t="s">
        <v>83</v>
      </c>
      <c r="D210" s="216"/>
      <c r="E210" s="217"/>
      <c r="F210" s="281"/>
      <c r="G210" s="282"/>
      <c r="H210" s="285"/>
      <c r="I210" s="286"/>
      <c r="J210" s="262"/>
      <c r="K210" s="263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218" t="s">
        <v>90</v>
      </c>
      <c r="D211" s="219"/>
      <c r="E211" s="220"/>
      <c r="F211" s="281" t="s">
        <v>103</v>
      </c>
      <c r="G211" s="282"/>
      <c r="H211" s="262" t="s">
        <v>133</v>
      </c>
      <c r="I211" s="263"/>
      <c r="J211" s="295">
        <v>165</v>
      </c>
      <c r="K211" s="296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215" t="s">
        <v>86</v>
      </c>
      <c r="D212" s="216"/>
      <c r="E212" s="217"/>
      <c r="F212" s="281"/>
      <c r="G212" s="282"/>
      <c r="H212" s="285"/>
      <c r="I212" s="286"/>
      <c r="J212" s="262"/>
      <c r="K212" s="263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302" t="s">
        <v>104</v>
      </c>
      <c r="D213" s="303"/>
      <c r="E213" s="304"/>
      <c r="F213" s="281" t="s">
        <v>82</v>
      </c>
      <c r="G213" s="282"/>
      <c r="H213" s="262" t="s">
        <v>88</v>
      </c>
      <c r="I213" s="263"/>
      <c r="J213" s="283">
        <v>3300</v>
      </c>
      <c r="K213" s="284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52</v>
      </c>
      <c r="B214" s="132" t="s">
        <v>26</v>
      </c>
      <c r="C214" s="383" t="s">
        <v>105</v>
      </c>
      <c r="D214" s="384"/>
      <c r="E214" s="385"/>
      <c r="F214" s="281"/>
      <c r="G214" s="282"/>
      <c r="H214" s="285"/>
      <c r="I214" s="286"/>
      <c r="J214" s="262"/>
      <c r="K214" s="263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142</v>
      </c>
      <c r="B215" s="120" t="s">
        <v>148</v>
      </c>
      <c r="C215" s="314" t="s">
        <v>179</v>
      </c>
      <c r="D215" s="315"/>
      <c r="E215" s="316"/>
      <c r="F215" s="281"/>
      <c r="G215" s="282"/>
      <c r="H215" s="285"/>
      <c r="I215" s="286"/>
      <c r="J215" s="262"/>
      <c r="K215" s="263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227" t="s">
        <v>80</v>
      </c>
      <c r="D216" s="230"/>
      <c r="E216" s="231"/>
      <c r="F216" s="281"/>
      <c r="G216" s="282"/>
      <c r="H216" s="285"/>
      <c r="I216" s="286"/>
      <c r="J216" s="262"/>
      <c r="K216" s="263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302" t="s">
        <v>182</v>
      </c>
      <c r="D217" s="303"/>
      <c r="E217" s="304"/>
      <c r="F217" s="244" t="s">
        <v>181</v>
      </c>
      <c r="G217" s="245"/>
      <c r="H217" s="262" t="s">
        <v>133</v>
      </c>
      <c r="I217" s="263"/>
      <c r="J217" s="293">
        <v>42.1</v>
      </c>
      <c r="K217" s="294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215" t="s">
        <v>83</v>
      </c>
      <c r="D218" s="216"/>
      <c r="E218" s="217"/>
      <c r="F218" s="281"/>
      <c r="G218" s="282"/>
      <c r="H218" s="285"/>
      <c r="I218" s="286"/>
      <c r="J218" s="262"/>
      <c r="K218" s="263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218" t="s">
        <v>106</v>
      </c>
      <c r="D219" s="219"/>
      <c r="E219" s="220"/>
      <c r="F219" s="281" t="s">
        <v>103</v>
      </c>
      <c r="G219" s="282"/>
      <c r="H219" s="262" t="s">
        <v>133</v>
      </c>
      <c r="I219" s="263"/>
      <c r="J219" s="295">
        <v>421</v>
      </c>
      <c r="K219" s="296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215" t="s">
        <v>86</v>
      </c>
      <c r="D220" s="216"/>
      <c r="E220" s="217"/>
      <c r="F220" s="281"/>
      <c r="G220" s="282"/>
      <c r="H220" s="285"/>
      <c r="I220" s="286"/>
      <c r="J220" s="262"/>
      <c r="K220" s="263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302" t="s">
        <v>131</v>
      </c>
      <c r="D221" s="303"/>
      <c r="E221" s="304"/>
      <c r="F221" s="281" t="s">
        <v>82</v>
      </c>
      <c r="G221" s="282"/>
      <c r="H221" s="262" t="s">
        <v>88</v>
      </c>
      <c r="I221" s="263"/>
      <c r="J221" s="262">
        <v>100</v>
      </c>
      <c r="K221" s="263"/>
      <c r="M221" s="3"/>
      <c r="N221" s="1"/>
      <c r="O221" s="1"/>
      <c r="P221" s="1"/>
      <c r="Q221" s="1"/>
    </row>
    <row r="222" spans="1:17" s="30" customFormat="1" ht="66" customHeight="1">
      <c r="A222" s="50" t="s">
        <v>143</v>
      </c>
      <c r="B222" s="120" t="s">
        <v>148</v>
      </c>
      <c r="C222" s="317" t="s">
        <v>158</v>
      </c>
      <c r="D222" s="317"/>
      <c r="E222" s="317"/>
      <c r="F222" s="301"/>
      <c r="G222" s="301"/>
      <c r="H222" s="288"/>
      <c r="I222" s="288"/>
      <c r="J222" s="288"/>
      <c r="K222" s="288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227" t="s">
        <v>80</v>
      </c>
      <c r="D223" s="230"/>
      <c r="E223" s="231"/>
      <c r="F223" s="281"/>
      <c r="G223" s="282"/>
      <c r="H223" s="262"/>
      <c r="I223" s="263"/>
      <c r="J223" s="262"/>
      <c r="K223" s="263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318" t="s">
        <v>159</v>
      </c>
      <c r="D224" s="319"/>
      <c r="E224" s="320"/>
      <c r="F224" s="244" t="s">
        <v>181</v>
      </c>
      <c r="G224" s="245"/>
      <c r="H224" s="262" t="s">
        <v>133</v>
      </c>
      <c r="I224" s="263"/>
      <c r="J224" s="386">
        <v>500</v>
      </c>
      <c r="K224" s="386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215" t="s">
        <v>83</v>
      </c>
      <c r="D225" s="216"/>
      <c r="E225" s="217"/>
      <c r="F225" s="301"/>
      <c r="G225" s="301"/>
      <c r="H225" s="288"/>
      <c r="I225" s="288"/>
      <c r="J225" s="288"/>
      <c r="K225" s="288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218" t="s">
        <v>90</v>
      </c>
      <c r="D226" s="219"/>
      <c r="E226" s="220"/>
      <c r="F226" s="281" t="s">
        <v>103</v>
      </c>
      <c r="G226" s="282"/>
      <c r="H226" s="262" t="s">
        <v>133</v>
      </c>
      <c r="I226" s="263"/>
      <c r="J226" s="387">
        <v>50</v>
      </c>
      <c r="K226" s="387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215" t="s">
        <v>86</v>
      </c>
      <c r="D227" s="216"/>
      <c r="E227" s="217"/>
      <c r="F227" s="301"/>
      <c r="G227" s="301"/>
      <c r="H227" s="288"/>
      <c r="I227" s="288"/>
      <c r="J227" s="288"/>
      <c r="K227" s="288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318" t="s">
        <v>166</v>
      </c>
      <c r="D228" s="319"/>
      <c r="E228" s="320"/>
      <c r="F228" s="301" t="s">
        <v>82</v>
      </c>
      <c r="G228" s="301"/>
      <c r="H228" s="288" t="s">
        <v>88</v>
      </c>
      <c r="I228" s="288"/>
      <c r="J228" s="287">
        <v>10000</v>
      </c>
      <c r="K228" s="287"/>
      <c r="M228" s="3"/>
      <c r="N228" s="1"/>
      <c r="O228" s="1"/>
      <c r="P228" s="1"/>
      <c r="Q228" s="1"/>
    </row>
    <row r="229" spans="1:17" s="30" customFormat="1" ht="98.25" customHeight="1">
      <c r="A229" s="50" t="s">
        <v>144</v>
      </c>
      <c r="B229" s="120" t="s">
        <v>148</v>
      </c>
      <c r="C229" s="308" t="s">
        <v>165</v>
      </c>
      <c r="D229" s="309"/>
      <c r="E229" s="310"/>
      <c r="F229" s="301"/>
      <c r="G229" s="301"/>
      <c r="H229" s="288"/>
      <c r="I229" s="288"/>
      <c r="J229" s="287"/>
      <c r="K229" s="287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227" t="s">
        <v>80</v>
      </c>
      <c r="D230" s="230"/>
      <c r="E230" s="231"/>
      <c r="F230" s="301"/>
      <c r="G230" s="301"/>
      <c r="H230" s="288"/>
      <c r="I230" s="288"/>
      <c r="J230" s="287"/>
      <c r="K230" s="287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311" t="s">
        <v>136</v>
      </c>
      <c r="D231" s="312"/>
      <c r="E231" s="313"/>
      <c r="F231" s="244" t="s">
        <v>181</v>
      </c>
      <c r="G231" s="245"/>
      <c r="H231" s="262" t="s">
        <v>133</v>
      </c>
      <c r="I231" s="263"/>
      <c r="J231" s="287">
        <v>216</v>
      </c>
      <c r="K231" s="287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215" t="s">
        <v>83</v>
      </c>
      <c r="D232" s="216"/>
      <c r="E232" s="217"/>
      <c r="F232" s="281"/>
      <c r="G232" s="282"/>
      <c r="H232" s="285"/>
      <c r="I232" s="286"/>
      <c r="J232" s="287"/>
      <c r="K232" s="287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218" t="s">
        <v>90</v>
      </c>
      <c r="D233" s="219"/>
      <c r="E233" s="220"/>
      <c r="F233" s="281" t="s">
        <v>103</v>
      </c>
      <c r="G233" s="282"/>
      <c r="H233" s="262" t="s">
        <v>133</v>
      </c>
      <c r="I233" s="263"/>
      <c r="J233" s="388">
        <v>216</v>
      </c>
      <c r="K233" s="388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215" t="s">
        <v>86</v>
      </c>
      <c r="D234" s="216"/>
      <c r="E234" s="217"/>
      <c r="F234" s="281"/>
      <c r="G234" s="282"/>
      <c r="H234" s="285"/>
      <c r="I234" s="286"/>
      <c r="J234" s="287"/>
      <c r="K234" s="287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218" t="s">
        <v>91</v>
      </c>
      <c r="D235" s="219"/>
      <c r="E235" s="220"/>
      <c r="F235" s="281" t="s">
        <v>82</v>
      </c>
      <c r="G235" s="282"/>
      <c r="H235" s="262" t="s">
        <v>88</v>
      </c>
      <c r="I235" s="263"/>
      <c r="J235" s="287">
        <v>1000</v>
      </c>
      <c r="K235" s="287"/>
      <c r="M235" s="3"/>
      <c r="N235" s="1"/>
      <c r="O235" s="1"/>
      <c r="P235" s="1"/>
      <c r="Q235" s="1"/>
    </row>
    <row r="236" spans="1:17" s="30" customFormat="1" ht="111.75" customHeight="1">
      <c r="A236" s="50" t="s">
        <v>147</v>
      </c>
      <c r="B236" s="120" t="s">
        <v>148</v>
      </c>
      <c r="C236" s="308" t="s">
        <v>174</v>
      </c>
      <c r="D236" s="309"/>
      <c r="E236" s="310"/>
      <c r="F236" s="301"/>
      <c r="G236" s="301"/>
      <c r="H236" s="288"/>
      <c r="I236" s="288"/>
      <c r="J236" s="389"/>
      <c r="K236" s="390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227" t="s">
        <v>80</v>
      </c>
      <c r="D237" s="230"/>
      <c r="E237" s="231"/>
      <c r="F237" s="301"/>
      <c r="G237" s="301"/>
      <c r="H237" s="288"/>
      <c r="I237" s="288"/>
      <c r="J237" s="389"/>
      <c r="K237" s="390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311" t="s">
        <v>167</v>
      </c>
      <c r="D238" s="312"/>
      <c r="E238" s="313"/>
      <c r="F238" s="244" t="s">
        <v>181</v>
      </c>
      <c r="G238" s="245"/>
      <c r="H238" s="262" t="s">
        <v>133</v>
      </c>
      <c r="I238" s="263"/>
      <c r="J238" s="293">
        <v>40</v>
      </c>
      <c r="K238" s="294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215" t="s">
        <v>83</v>
      </c>
      <c r="D239" s="216"/>
      <c r="E239" s="217"/>
      <c r="F239" s="281"/>
      <c r="G239" s="282"/>
      <c r="H239" s="285"/>
      <c r="I239" s="286"/>
      <c r="J239" s="389"/>
      <c r="K239" s="390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218" t="s">
        <v>90</v>
      </c>
      <c r="D240" s="219"/>
      <c r="E240" s="220"/>
      <c r="F240" s="281" t="s">
        <v>103</v>
      </c>
      <c r="G240" s="282"/>
      <c r="H240" s="262" t="s">
        <v>88</v>
      </c>
      <c r="I240" s="263"/>
      <c r="J240" s="283">
        <v>40</v>
      </c>
      <c r="K240" s="284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215" t="s">
        <v>86</v>
      </c>
      <c r="D241" s="216"/>
      <c r="E241" s="217"/>
      <c r="F241" s="281"/>
      <c r="G241" s="282"/>
      <c r="H241" s="285"/>
      <c r="I241" s="286"/>
      <c r="J241" s="389"/>
      <c r="K241" s="390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218" t="s">
        <v>91</v>
      </c>
      <c r="D242" s="219"/>
      <c r="E242" s="220"/>
      <c r="F242" s="281" t="s">
        <v>82</v>
      </c>
      <c r="G242" s="282"/>
      <c r="H242" s="262" t="s">
        <v>88</v>
      </c>
      <c r="I242" s="263"/>
      <c r="J242" s="386">
        <v>1000</v>
      </c>
      <c r="K242" s="386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327" t="s">
        <v>122</v>
      </c>
      <c r="B244" s="327"/>
      <c r="C244" s="327"/>
      <c r="D244" s="327"/>
      <c r="E244" s="327"/>
      <c r="F244" s="327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289" t="s">
        <v>107</v>
      </c>
      <c r="B246" s="299" t="s">
        <v>108</v>
      </c>
      <c r="C246" s="299" t="s">
        <v>24</v>
      </c>
      <c r="D246" s="237" t="s">
        <v>123</v>
      </c>
      <c r="E246" s="237"/>
      <c r="F246" s="237"/>
      <c r="G246" s="237" t="s">
        <v>124</v>
      </c>
      <c r="H246" s="237"/>
      <c r="I246" s="237"/>
      <c r="J246" s="237" t="s">
        <v>125</v>
      </c>
      <c r="K246" s="237"/>
      <c r="L246" s="237"/>
      <c r="M246" s="237" t="s">
        <v>109</v>
      </c>
      <c r="N246" s="237"/>
    </row>
    <row r="247" spans="1:14" ht="30.75">
      <c r="A247" s="290"/>
      <c r="B247" s="300"/>
      <c r="C247" s="300"/>
      <c r="D247" s="48" t="s">
        <v>34</v>
      </c>
      <c r="E247" s="45" t="s">
        <v>35</v>
      </c>
      <c r="F247" s="50" t="s">
        <v>36</v>
      </c>
      <c r="G247" s="45" t="s">
        <v>34</v>
      </c>
      <c r="H247" s="45" t="s">
        <v>35</v>
      </c>
      <c r="I247" s="50" t="s">
        <v>36</v>
      </c>
      <c r="J247" s="51" t="s">
        <v>34</v>
      </c>
      <c r="K247" s="51" t="s">
        <v>35</v>
      </c>
      <c r="L247" s="103" t="s">
        <v>36</v>
      </c>
      <c r="M247" s="237"/>
      <c r="N247" s="237"/>
    </row>
    <row r="248" spans="1:14" ht="1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270">
        <v>13</v>
      </c>
      <c r="N248" s="270"/>
    </row>
    <row r="249" spans="1:14" ht="57" customHeight="1">
      <c r="A249" s="305" t="s">
        <v>126</v>
      </c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</row>
    <row r="250" ht="15" hidden="1">
      <c r="C250" s="6"/>
    </row>
    <row r="251" ht="15">
      <c r="C251" s="6"/>
    </row>
    <row r="252" ht="15">
      <c r="C252" s="6"/>
    </row>
    <row r="253" spans="1:3" ht="15">
      <c r="A253" s="1" t="s">
        <v>191</v>
      </c>
      <c r="C253" s="6"/>
    </row>
    <row r="254" spans="1:13" ht="15">
      <c r="A254" s="1" t="s">
        <v>129</v>
      </c>
      <c r="C254" s="6"/>
      <c r="G254" s="4"/>
      <c r="H254" s="4"/>
      <c r="J254" s="267" t="s">
        <v>192</v>
      </c>
      <c r="K254" s="267"/>
      <c r="L254" s="267"/>
      <c r="M254" s="76"/>
    </row>
    <row r="255" spans="3:13" ht="15">
      <c r="C255" s="6"/>
      <c r="G255" s="297" t="s">
        <v>110</v>
      </c>
      <c r="H255" s="297"/>
      <c r="J255" s="297" t="s">
        <v>111</v>
      </c>
      <c r="K255" s="297"/>
      <c r="L255" s="297"/>
      <c r="M255" s="78"/>
    </row>
    <row r="256" spans="3:13" ht="7.5" customHeight="1" hidden="1">
      <c r="C256" s="6"/>
      <c r="M256" s="76"/>
    </row>
    <row r="257" spans="1:13" ht="15">
      <c r="A257" s="6" t="s">
        <v>112</v>
      </c>
      <c r="B257" s="6"/>
      <c r="C257" s="6"/>
      <c r="M257" s="76"/>
    </row>
    <row r="258" spans="1:13" ht="15">
      <c r="A258" s="307" t="s">
        <v>113</v>
      </c>
      <c r="B258" s="307"/>
      <c r="C258" s="307"/>
      <c r="D258" s="307"/>
      <c r="M258" s="76"/>
    </row>
    <row r="259" spans="1:13" ht="15">
      <c r="A259" s="307" t="s">
        <v>114</v>
      </c>
      <c r="B259" s="307"/>
      <c r="C259" s="307"/>
      <c r="D259" s="307"/>
      <c r="M259" s="76"/>
    </row>
    <row r="260" spans="1:13" ht="15">
      <c r="A260" s="307" t="s">
        <v>115</v>
      </c>
      <c r="B260" s="307"/>
      <c r="C260" s="307"/>
      <c r="D260" s="307"/>
      <c r="G260" s="4"/>
      <c r="H260" s="4"/>
      <c r="J260" s="298" t="s">
        <v>184</v>
      </c>
      <c r="K260" s="298"/>
      <c r="L260" s="298"/>
      <c r="M260" s="76"/>
    </row>
    <row r="261" spans="3:13" ht="15">
      <c r="C261" s="6"/>
      <c r="G261" s="297" t="s">
        <v>110</v>
      </c>
      <c r="H261" s="297"/>
      <c r="J261" s="297" t="s">
        <v>111</v>
      </c>
      <c r="K261" s="297"/>
      <c r="L261" s="297"/>
      <c r="M261" s="78"/>
    </row>
    <row r="262" ht="15">
      <c r="C262" s="6"/>
    </row>
    <row r="263" ht="15">
      <c r="C263" s="6"/>
    </row>
    <row r="264" ht="15">
      <c r="C264" s="6"/>
    </row>
    <row r="265" spans="1:2" ht="15">
      <c r="A265" s="6"/>
      <c r="B265" s="6"/>
    </row>
    <row r="266" spans="1:11" ht="15">
      <c r="A266" s="6"/>
      <c r="B266" s="6"/>
      <c r="K266" s="19"/>
    </row>
  </sheetData>
  <sheetProtection/>
  <mergeCells count="608">
    <mergeCell ref="G261:H261"/>
    <mergeCell ref="J261:L261"/>
    <mergeCell ref="A258:D258"/>
    <mergeCell ref="A259:D259"/>
    <mergeCell ref="A260:D260"/>
    <mergeCell ref="J260:L260"/>
    <mergeCell ref="J242:K242"/>
    <mergeCell ref="J255:L255"/>
    <mergeCell ref="G246:I246"/>
    <mergeCell ref="J246:L246"/>
    <mergeCell ref="M246:N247"/>
    <mergeCell ref="M248:N248"/>
    <mergeCell ref="A249:N249"/>
    <mergeCell ref="J254:L254"/>
    <mergeCell ref="G255:H255"/>
    <mergeCell ref="C242:E242"/>
    <mergeCell ref="F242:G242"/>
    <mergeCell ref="H242:I242"/>
    <mergeCell ref="A244:F244"/>
    <mergeCell ref="A246:A247"/>
    <mergeCell ref="B246:B247"/>
    <mergeCell ref="C246:C247"/>
    <mergeCell ref="D246:F246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J155:K15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4:E154"/>
    <mergeCell ref="F154:G154"/>
    <mergeCell ref="C155:E155"/>
    <mergeCell ref="F155:G155"/>
    <mergeCell ref="H155:I155"/>
    <mergeCell ref="C152:E152"/>
    <mergeCell ref="F152:G152"/>
    <mergeCell ref="H152:I152"/>
    <mergeCell ref="J152:K152"/>
    <mergeCell ref="J151:K151"/>
    <mergeCell ref="J154:K154"/>
    <mergeCell ref="C153:E153"/>
    <mergeCell ref="F153:G153"/>
    <mergeCell ref="H153:I153"/>
    <mergeCell ref="J153:K153"/>
    <mergeCell ref="C151:E151"/>
    <mergeCell ref="F151:G151"/>
    <mergeCell ref="H151:I151"/>
    <mergeCell ref="H148:I148"/>
    <mergeCell ref="J148:K148"/>
    <mergeCell ref="F149:G149"/>
    <mergeCell ref="H149:I149"/>
    <mergeCell ref="J149:K149"/>
    <mergeCell ref="H154:I154"/>
    <mergeCell ref="F150:G150"/>
    <mergeCell ref="H150:I150"/>
    <mergeCell ref="J150:K150"/>
    <mergeCell ref="F148:G148"/>
    <mergeCell ref="F146:G146"/>
    <mergeCell ref="H146:I146"/>
    <mergeCell ref="J146:K146"/>
    <mergeCell ref="F147:G147"/>
    <mergeCell ref="H147:I147"/>
    <mergeCell ref="J147:K147"/>
    <mergeCell ref="F144:G144"/>
    <mergeCell ref="H144:I144"/>
    <mergeCell ref="J144:K144"/>
    <mergeCell ref="F145:G145"/>
    <mergeCell ref="H145:I145"/>
    <mergeCell ref="J145:K145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C120:E120"/>
    <mergeCell ref="F120:G120"/>
    <mergeCell ref="H120:I120"/>
    <mergeCell ref="J120:K120"/>
    <mergeCell ref="C121:E121"/>
    <mergeCell ref="F121:G121"/>
    <mergeCell ref="H121:I121"/>
    <mergeCell ref="J121:K121"/>
    <mergeCell ref="A118:A119"/>
    <mergeCell ref="B118:B119"/>
    <mergeCell ref="C118:E119"/>
    <mergeCell ref="F118:G119"/>
    <mergeCell ref="A105:G105"/>
    <mergeCell ref="A106:G106"/>
    <mergeCell ref="A107:G107"/>
    <mergeCell ref="A108:G108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D79:H79"/>
    <mergeCell ref="D80:H80"/>
    <mergeCell ref="A94:C94"/>
    <mergeCell ref="D94:M94"/>
    <mergeCell ref="D84:H84"/>
    <mergeCell ref="D85:H85"/>
    <mergeCell ref="A88:C88"/>
    <mergeCell ref="D88:M88"/>
    <mergeCell ref="A89:C89"/>
    <mergeCell ref="D89:M89"/>
    <mergeCell ref="D81:H81"/>
    <mergeCell ref="D83:H83"/>
    <mergeCell ref="D71:H71"/>
    <mergeCell ref="D72:H72"/>
    <mergeCell ref="D73:H73"/>
    <mergeCell ref="D74:H74"/>
    <mergeCell ref="D75:H75"/>
    <mergeCell ref="D76:H76"/>
    <mergeCell ref="D77:H77"/>
    <mergeCell ref="D78:H78"/>
    <mergeCell ref="D70:H70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53:K53"/>
    <mergeCell ref="B55:N55"/>
    <mergeCell ref="D69:H69"/>
    <mergeCell ref="D68:H68"/>
    <mergeCell ref="D57:H57"/>
    <mergeCell ref="D58:H58"/>
    <mergeCell ref="D52:K52"/>
    <mergeCell ref="B50:N50"/>
    <mergeCell ref="B42:M42"/>
    <mergeCell ref="B43:M43"/>
    <mergeCell ref="B44:M44"/>
    <mergeCell ref="B45:M45"/>
    <mergeCell ref="B40:N40"/>
    <mergeCell ref="B48:C48"/>
    <mergeCell ref="B49:N49"/>
    <mergeCell ref="B46:N46"/>
    <mergeCell ref="D18:I18"/>
    <mergeCell ref="D19:I19"/>
    <mergeCell ref="B21:C21"/>
    <mergeCell ref="B41:M41"/>
    <mergeCell ref="B29:N29"/>
    <mergeCell ref="B31:N31"/>
    <mergeCell ref="B34:N34"/>
    <mergeCell ref="B35:N35"/>
    <mergeCell ref="B39:N39"/>
    <mergeCell ref="B24:C24"/>
    <mergeCell ref="B27:C27"/>
    <mergeCell ref="D27:M27"/>
    <mergeCell ref="B38:N38"/>
    <mergeCell ref="B36:N36"/>
    <mergeCell ref="I11:M11"/>
    <mergeCell ref="I12:M12"/>
    <mergeCell ref="I13:M13"/>
    <mergeCell ref="I14:M16"/>
    <mergeCell ref="B32:N32"/>
    <mergeCell ref="B33:J33"/>
    <mergeCell ref="I2:M2"/>
    <mergeCell ref="I3:M3"/>
    <mergeCell ref="I4:M4"/>
    <mergeCell ref="I6:M6"/>
    <mergeCell ref="B37:N37"/>
    <mergeCell ref="D17:I17"/>
    <mergeCell ref="I7:M7"/>
    <mergeCell ref="I8:M8"/>
    <mergeCell ref="I9:M9"/>
    <mergeCell ref="I10:M1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72" t="s">
        <v>0</v>
      </c>
      <c r="J6" s="372"/>
      <c r="K6" s="372"/>
      <c r="L6" s="372"/>
      <c r="M6" s="372"/>
    </row>
    <row r="7" spans="9:13" ht="15.75">
      <c r="I7" s="372" t="s">
        <v>2</v>
      </c>
      <c r="J7" s="372"/>
      <c r="K7" s="372"/>
      <c r="L7" s="372"/>
      <c r="M7" s="372"/>
    </row>
    <row r="8" spans="9:13" ht="15.75">
      <c r="I8" s="372"/>
      <c r="J8" s="372"/>
      <c r="K8" s="372"/>
      <c r="L8" s="372"/>
      <c r="M8" s="372"/>
    </row>
    <row r="9" spans="9:13" ht="15.75">
      <c r="I9" s="374" t="s">
        <v>3</v>
      </c>
      <c r="J9" s="374"/>
      <c r="K9" s="374"/>
      <c r="L9" s="374"/>
      <c r="M9" s="374"/>
    </row>
    <row r="10" spans="9:13" ht="15.75">
      <c r="I10" s="375" t="s">
        <v>4</v>
      </c>
      <c r="J10" s="375"/>
      <c r="K10" s="375"/>
      <c r="L10" s="375"/>
      <c r="M10" s="375"/>
    </row>
    <row r="11" spans="9:13" ht="15.75">
      <c r="I11" s="376" t="s">
        <v>5</v>
      </c>
      <c r="J11" s="376"/>
      <c r="K11" s="376"/>
      <c r="L11" s="376"/>
      <c r="M11" s="376"/>
    </row>
    <row r="12" spans="9:13" ht="15.75">
      <c r="I12" s="372" t="s">
        <v>6</v>
      </c>
      <c r="J12" s="372"/>
      <c r="K12" s="372"/>
      <c r="L12" s="372"/>
      <c r="M12" s="372"/>
    </row>
    <row r="13" spans="9:13" ht="15.75">
      <c r="I13" s="372" t="s">
        <v>7</v>
      </c>
      <c r="J13" s="372"/>
      <c r="K13" s="372"/>
      <c r="L13" s="372"/>
      <c r="M13" s="372"/>
    </row>
    <row r="14" spans="9:13" ht="15.75" customHeight="1">
      <c r="I14" s="366" t="s">
        <v>203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0" t="s">
        <v>8</v>
      </c>
      <c r="E17" s="370"/>
      <c r="F17" s="370"/>
      <c r="G17" s="370"/>
      <c r="H17" s="370"/>
      <c r="I17" s="370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183</v>
      </c>
      <c r="E19" s="370"/>
      <c r="F19" s="370"/>
      <c r="G19" s="370"/>
      <c r="H19" s="370"/>
      <c r="I19" s="370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7" t="s">
        <v>140</v>
      </c>
      <c r="C27" s="377"/>
      <c r="D27" s="377" t="s">
        <v>13</v>
      </c>
      <c r="E27" s="377"/>
      <c r="F27" s="377"/>
      <c r="G27" s="377"/>
      <c r="H27" s="377"/>
      <c r="I27" s="377"/>
      <c r="J27" s="377"/>
      <c r="K27" s="377"/>
      <c r="L27" s="377"/>
      <c r="M27" s="377"/>
    </row>
    <row r="28" ht="15.75">
      <c r="C28" s="1" t="s">
        <v>14</v>
      </c>
    </row>
    <row r="29" spans="2:14" ht="21" customHeight="1">
      <c r="B29" s="367" t="s">
        <v>193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56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22.5" customHeight="1">
      <c r="A36" s="9"/>
      <c r="B36" s="356" t="s">
        <v>132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20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8" customHeight="1">
      <c r="A38" s="9"/>
      <c r="B38" s="356" t="s">
        <v>176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2:14" ht="17.25" customHeight="1">
      <c r="B39" s="365" t="s">
        <v>170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</row>
    <row r="40" spans="2:14" ht="19.5" customHeight="1">
      <c r="B40" s="359" t="s">
        <v>169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</row>
    <row r="41" spans="2:14" ht="19.5" customHeight="1">
      <c r="B41" s="359" t="s">
        <v>177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21"/>
    </row>
    <row r="42" spans="2:14" ht="19.5" customHeight="1">
      <c r="B42" s="359" t="s">
        <v>186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19.5" customHeight="1">
      <c r="B43" s="359" t="s">
        <v>187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121"/>
    </row>
    <row r="44" spans="2:14" ht="19.5" customHeight="1">
      <c r="B44" s="359" t="s">
        <v>188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121"/>
    </row>
    <row r="45" spans="2:14" ht="19.5" customHeight="1">
      <c r="B45" s="359" t="s">
        <v>189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21"/>
    </row>
    <row r="46" spans="2:14" ht="19.5" customHeight="1">
      <c r="B46" s="359" t="s">
        <v>194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27" t="s">
        <v>21</v>
      </c>
      <c r="C48" s="327"/>
    </row>
    <row r="49" spans="2:14" ht="30" customHeight="1">
      <c r="B49" s="306" t="s">
        <v>171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</row>
    <row r="50" spans="2:14" ht="19.5" customHeight="1">
      <c r="B50" s="364" t="s">
        <v>22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357" t="s">
        <v>25</v>
      </c>
      <c r="E52" s="357"/>
      <c r="F52" s="357"/>
      <c r="G52" s="357"/>
      <c r="H52" s="357"/>
      <c r="I52" s="357"/>
      <c r="J52" s="357"/>
      <c r="K52" s="357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71"/>
      <c r="E53" s="371"/>
      <c r="F53" s="371"/>
      <c r="G53" s="371"/>
      <c r="H53" s="371"/>
      <c r="I53" s="371"/>
      <c r="J53" s="371"/>
      <c r="K53" s="371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38" t="s">
        <v>127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37" t="s">
        <v>117</v>
      </c>
      <c r="E57" s="237"/>
      <c r="F57" s="237"/>
      <c r="G57" s="237"/>
      <c r="H57" s="237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40">
        <v>4</v>
      </c>
      <c r="E58" s="240"/>
      <c r="F58" s="240"/>
      <c r="G58" s="240"/>
      <c r="H58" s="240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345" t="s">
        <v>38</v>
      </c>
      <c r="E59" s="345"/>
      <c r="F59" s="345"/>
      <c r="G59" s="345"/>
      <c r="H59" s="345"/>
      <c r="I59" s="18"/>
      <c r="J59" s="18"/>
      <c r="K59" s="18"/>
      <c r="L59" s="63"/>
      <c r="M59" s="19"/>
    </row>
    <row r="60" spans="1:11" ht="95.25" customHeight="1" collapsed="1">
      <c r="A60" s="36" t="s">
        <v>37</v>
      </c>
      <c r="B60" s="16">
        <v>1513400</v>
      </c>
      <c r="C60" s="81">
        <v>1090</v>
      </c>
      <c r="D60" s="358" t="s">
        <v>178</v>
      </c>
      <c r="E60" s="358"/>
      <c r="F60" s="358"/>
      <c r="G60" s="358"/>
      <c r="H60" s="358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345" t="s">
        <v>40</v>
      </c>
      <c r="E61" s="345"/>
      <c r="F61" s="345"/>
      <c r="G61" s="345"/>
      <c r="H61" s="345"/>
      <c r="I61" s="18"/>
      <c r="J61" s="18"/>
      <c r="K61" s="18"/>
      <c r="L61" s="63"/>
      <c r="M61" s="3"/>
    </row>
    <row r="62" spans="1:14" ht="35.25" customHeight="1" collapsed="1">
      <c r="A62" s="36" t="s">
        <v>39</v>
      </c>
      <c r="B62" s="16">
        <v>1513400</v>
      </c>
      <c r="C62" s="12">
        <v>1090</v>
      </c>
      <c r="D62" s="360" t="s">
        <v>150</v>
      </c>
      <c r="E62" s="360"/>
      <c r="F62" s="360"/>
      <c r="G62" s="360"/>
      <c r="H62" s="360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41</v>
      </c>
      <c r="B63" s="104">
        <v>1513400</v>
      </c>
      <c r="C63" s="105">
        <v>1090</v>
      </c>
      <c r="D63" s="360" t="s">
        <v>151</v>
      </c>
      <c r="E63" s="360"/>
      <c r="F63" s="360"/>
      <c r="G63" s="360"/>
      <c r="H63" s="360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345" t="s">
        <v>42</v>
      </c>
      <c r="E64" s="345"/>
      <c r="F64" s="345"/>
      <c r="G64" s="345"/>
      <c r="H64" s="345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358" t="s">
        <v>160</v>
      </c>
      <c r="E65" s="358"/>
      <c r="F65" s="358"/>
      <c r="G65" s="358"/>
      <c r="H65" s="358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358" t="s">
        <v>161</v>
      </c>
      <c r="E66" s="358"/>
      <c r="F66" s="358"/>
      <c r="G66" s="358"/>
      <c r="H66" s="358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345" t="s">
        <v>44</v>
      </c>
      <c r="E67" s="345"/>
      <c r="F67" s="345"/>
      <c r="G67" s="345"/>
      <c r="H67" s="345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361" t="s">
        <v>168</v>
      </c>
      <c r="E68" s="362"/>
      <c r="F68" s="362"/>
      <c r="G68" s="362"/>
      <c r="H68" s="363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49</v>
      </c>
      <c r="B69" s="59" t="s">
        <v>148</v>
      </c>
      <c r="C69" s="29">
        <v>1090</v>
      </c>
      <c r="D69" s="358" t="s">
        <v>162</v>
      </c>
      <c r="E69" s="358"/>
      <c r="F69" s="358"/>
      <c r="G69" s="358"/>
      <c r="H69" s="358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345" t="s">
        <v>46</v>
      </c>
      <c r="E70" s="345"/>
      <c r="F70" s="345"/>
      <c r="G70" s="345"/>
      <c r="H70" s="345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345" t="s">
        <v>48</v>
      </c>
      <c r="E71" s="345"/>
      <c r="F71" s="345"/>
      <c r="G71" s="345"/>
      <c r="H71" s="345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379" t="s">
        <v>153</v>
      </c>
      <c r="E72" s="380"/>
      <c r="F72" s="380"/>
      <c r="G72" s="380"/>
      <c r="H72" s="381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345" t="s">
        <v>50</v>
      </c>
      <c r="E73" s="345"/>
      <c r="F73" s="345"/>
      <c r="G73" s="345"/>
      <c r="H73" s="345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358" t="s">
        <v>163</v>
      </c>
      <c r="E74" s="358"/>
      <c r="F74" s="358"/>
      <c r="G74" s="358"/>
      <c r="H74" s="358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345" t="s">
        <v>32</v>
      </c>
      <c r="E75" s="345"/>
      <c r="F75" s="345"/>
      <c r="G75" s="345"/>
      <c r="H75" s="345"/>
      <c r="I75" s="123"/>
      <c r="J75" s="22"/>
      <c r="K75" s="22"/>
      <c r="N75" s="30"/>
    </row>
    <row r="76" spans="1:14" ht="48" customHeight="1" collapsed="1">
      <c r="A76" s="107" t="s">
        <v>141</v>
      </c>
      <c r="B76" s="108" t="s">
        <v>148</v>
      </c>
      <c r="C76" s="109">
        <v>1090</v>
      </c>
      <c r="D76" s="273" t="s">
        <v>154</v>
      </c>
      <c r="E76" s="273"/>
      <c r="F76" s="273"/>
      <c r="G76" s="273"/>
      <c r="H76" s="273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272" t="s">
        <v>33</v>
      </c>
      <c r="E77" s="272"/>
      <c r="F77" s="272"/>
      <c r="G77" s="272"/>
      <c r="H77" s="272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275" t="s">
        <v>179</v>
      </c>
      <c r="E78" s="276"/>
      <c r="F78" s="276"/>
      <c r="G78" s="276"/>
      <c r="H78" s="277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273" t="s">
        <v>158</v>
      </c>
      <c r="E79" s="273"/>
      <c r="F79" s="273"/>
      <c r="G79" s="273"/>
      <c r="H79" s="273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278" t="s">
        <v>180</v>
      </c>
      <c r="E80" s="279"/>
      <c r="F80" s="279"/>
      <c r="G80" s="279"/>
      <c r="H80" s="280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278" t="s">
        <v>155</v>
      </c>
      <c r="E81" s="279"/>
      <c r="F81" s="279"/>
      <c r="G81" s="279"/>
      <c r="H81" s="280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278"/>
      <c r="E83" s="279"/>
      <c r="F83" s="279"/>
      <c r="G83" s="279"/>
      <c r="H83" s="280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145</v>
      </c>
      <c r="B84" s="108" t="s">
        <v>148</v>
      </c>
      <c r="C84" s="109">
        <v>1090</v>
      </c>
      <c r="D84" s="278" t="s">
        <v>172</v>
      </c>
      <c r="E84" s="279"/>
      <c r="F84" s="279"/>
      <c r="G84" s="279"/>
      <c r="H84" s="280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274" t="s">
        <v>53</v>
      </c>
      <c r="E85" s="274"/>
      <c r="F85" s="274"/>
      <c r="G85" s="274"/>
      <c r="H85" s="274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346" t="s">
        <v>55</v>
      </c>
      <c r="B88" s="346"/>
      <c r="C88" s="347"/>
      <c r="D88" s="348" t="s">
        <v>56</v>
      </c>
      <c r="E88" s="349"/>
      <c r="F88" s="349"/>
      <c r="G88" s="349"/>
      <c r="H88" s="349"/>
      <c r="I88" s="349"/>
      <c r="J88" s="349"/>
      <c r="K88" s="349"/>
      <c r="L88" s="349"/>
      <c r="M88" s="349"/>
      <c r="N88" s="30"/>
    </row>
    <row r="89" spans="1:14" ht="15" hidden="1" outlineLevel="1">
      <c r="A89" s="236">
        <v>2140</v>
      </c>
      <c r="B89" s="236"/>
      <c r="C89" s="241"/>
      <c r="D89" s="212" t="s">
        <v>57</v>
      </c>
      <c r="E89" s="213"/>
      <c r="F89" s="213"/>
      <c r="G89" s="213"/>
      <c r="H89" s="213"/>
      <c r="I89" s="213"/>
      <c r="J89" s="213"/>
      <c r="K89" s="213"/>
      <c r="L89" s="213"/>
      <c r="M89" s="213"/>
      <c r="N89" s="30"/>
    </row>
    <row r="90" spans="1:14" ht="15" hidden="1" outlineLevel="1">
      <c r="A90" s="236">
        <v>2730</v>
      </c>
      <c r="B90" s="236"/>
      <c r="C90" s="241"/>
      <c r="D90" s="212" t="s">
        <v>58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236" t="s">
        <v>60</v>
      </c>
      <c r="B93" s="236"/>
      <c r="C93" s="241"/>
      <c r="D93" s="235" t="s">
        <v>61</v>
      </c>
      <c r="E93" s="236"/>
      <c r="F93" s="236"/>
      <c r="G93" s="236"/>
      <c r="H93" s="236"/>
      <c r="I93" s="236"/>
      <c r="J93" s="236"/>
      <c r="K93" s="236"/>
      <c r="L93" s="236"/>
      <c r="M93" s="236"/>
      <c r="N93" s="30"/>
    </row>
    <row r="94" spans="1:14" ht="15" hidden="1" outlineLevel="1">
      <c r="A94" s="236"/>
      <c r="B94" s="236"/>
      <c r="C94" s="241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38" t="s">
        <v>118</v>
      </c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37" t="s">
        <v>119</v>
      </c>
      <c r="B98" s="237"/>
      <c r="C98" s="237"/>
      <c r="D98" s="237"/>
      <c r="E98" s="237"/>
      <c r="F98" s="237"/>
      <c r="G98" s="237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40">
        <v>1</v>
      </c>
      <c r="B99" s="240"/>
      <c r="C99" s="240"/>
      <c r="D99" s="240"/>
      <c r="E99" s="240"/>
      <c r="F99" s="240"/>
      <c r="G99" s="240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39" t="s">
        <v>62</v>
      </c>
      <c r="B100" s="239"/>
      <c r="C100" s="239"/>
      <c r="D100" s="239"/>
      <c r="E100" s="239"/>
      <c r="F100" s="239"/>
      <c r="G100" s="239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11" t="s">
        <v>63</v>
      </c>
      <c r="B101" s="211"/>
      <c r="C101" s="211"/>
      <c r="D101" s="211"/>
      <c r="E101" s="211"/>
      <c r="F101" s="211"/>
      <c r="G101" s="211"/>
      <c r="H101" s="62" t="s">
        <v>148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11" t="s">
        <v>173</v>
      </c>
      <c r="B102" s="211"/>
      <c r="C102" s="211"/>
      <c r="D102" s="211"/>
      <c r="E102" s="211"/>
      <c r="F102" s="211"/>
      <c r="G102" s="211"/>
      <c r="H102" s="62" t="s">
        <v>148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39" t="s">
        <v>64</v>
      </c>
      <c r="B103" s="239"/>
      <c r="C103" s="239"/>
      <c r="D103" s="239"/>
      <c r="E103" s="239"/>
      <c r="F103" s="239"/>
      <c r="G103" s="239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39" t="s">
        <v>65</v>
      </c>
      <c r="B104" s="239"/>
      <c r="C104" s="239"/>
      <c r="D104" s="239"/>
      <c r="E104" s="239"/>
      <c r="F104" s="239"/>
      <c r="G104" s="239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39" t="s">
        <v>66</v>
      </c>
      <c r="B105" s="239"/>
      <c r="C105" s="239"/>
      <c r="D105" s="239"/>
      <c r="E105" s="239"/>
      <c r="F105" s="239"/>
      <c r="G105" s="239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39" t="s">
        <v>67</v>
      </c>
      <c r="B106" s="239"/>
      <c r="C106" s="239"/>
      <c r="D106" s="239"/>
      <c r="E106" s="239"/>
      <c r="F106" s="239"/>
      <c r="G106" s="239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39" t="s">
        <v>68</v>
      </c>
      <c r="B107" s="239"/>
      <c r="C107" s="239"/>
      <c r="D107" s="239"/>
      <c r="E107" s="239"/>
      <c r="F107" s="239"/>
      <c r="G107" s="239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39" t="s">
        <v>69</v>
      </c>
      <c r="B108" s="239"/>
      <c r="C108" s="239"/>
      <c r="D108" s="239"/>
      <c r="E108" s="239"/>
      <c r="F108" s="239"/>
      <c r="G108" s="239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39" t="s">
        <v>70</v>
      </c>
      <c r="B109" s="239"/>
      <c r="C109" s="239"/>
      <c r="D109" s="239"/>
      <c r="E109" s="239"/>
      <c r="F109" s="239"/>
      <c r="G109" s="23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39" t="s">
        <v>71</v>
      </c>
      <c r="B110" s="239"/>
      <c r="C110" s="239"/>
      <c r="D110" s="239"/>
      <c r="E110" s="239"/>
      <c r="F110" s="239"/>
      <c r="G110" s="239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39" t="s">
        <v>72</v>
      </c>
      <c r="B111" s="239"/>
      <c r="C111" s="239"/>
      <c r="D111" s="239"/>
      <c r="E111" s="239"/>
      <c r="F111" s="239"/>
      <c r="G111" s="239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39" t="s">
        <v>73</v>
      </c>
      <c r="B112" s="239"/>
      <c r="C112" s="239"/>
      <c r="D112" s="239"/>
      <c r="E112" s="239"/>
      <c r="F112" s="239"/>
      <c r="G112" s="239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02" t="s">
        <v>149</v>
      </c>
      <c r="B113" s="203"/>
      <c r="C113" s="203"/>
      <c r="D113" s="203"/>
      <c r="E113" s="203"/>
      <c r="F113" s="203"/>
      <c r="G113" s="204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11" t="s">
        <v>74</v>
      </c>
      <c r="B114" s="211"/>
      <c r="C114" s="211"/>
      <c r="D114" s="211"/>
      <c r="E114" s="211"/>
      <c r="F114" s="211"/>
      <c r="G114" s="211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37" t="s">
        <v>76</v>
      </c>
      <c r="B118" s="237" t="s">
        <v>24</v>
      </c>
      <c r="C118" s="243" t="s">
        <v>120</v>
      </c>
      <c r="D118" s="243"/>
      <c r="E118" s="243"/>
      <c r="F118" s="242" t="s">
        <v>77</v>
      </c>
      <c r="G118" s="242"/>
      <c r="H118" s="242" t="s">
        <v>78</v>
      </c>
      <c r="I118" s="242"/>
      <c r="J118" s="242" t="s">
        <v>121</v>
      </c>
      <c r="K118" s="242"/>
      <c r="N118" s="30"/>
    </row>
    <row r="119" spans="1:14" ht="15.75">
      <c r="A119" s="237"/>
      <c r="B119" s="237"/>
      <c r="C119" s="243"/>
      <c r="D119" s="243"/>
      <c r="E119" s="243"/>
      <c r="F119" s="242"/>
      <c r="G119" s="242"/>
      <c r="H119" s="242"/>
      <c r="I119" s="242"/>
      <c r="J119" s="242"/>
      <c r="K119" s="242"/>
      <c r="N119" s="30"/>
    </row>
    <row r="120" spans="1:14" ht="15.75">
      <c r="A120" s="12">
        <v>1</v>
      </c>
      <c r="B120" s="12">
        <v>2</v>
      </c>
      <c r="C120" s="271">
        <v>3</v>
      </c>
      <c r="D120" s="271"/>
      <c r="E120" s="271"/>
      <c r="F120" s="270">
        <v>4</v>
      </c>
      <c r="G120" s="270"/>
      <c r="H120" s="270">
        <v>5</v>
      </c>
      <c r="I120" s="270"/>
      <c r="J120" s="270">
        <v>6</v>
      </c>
      <c r="K120" s="270"/>
      <c r="N120" s="30"/>
    </row>
    <row r="121" spans="1:14" ht="84.75" customHeight="1" hidden="1" outlineLevel="1">
      <c r="A121" s="21" t="s">
        <v>37</v>
      </c>
      <c r="B121" s="58" t="s">
        <v>26</v>
      </c>
      <c r="C121" s="205" t="s">
        <v>79</v>
      </c>
      <c r="D121" s="248"/>
      <c r="E121" s="249"/>
      <c r="F121" s="244"/>
      <c r="G121" s="245"/>
      <c r="H121" s="235"/>
      <c r="I121" s="241"/>
      <c r="J121" s="235"/>
      <c r="K121" s="241"/>
      <c r="N121" s="30"/>
    </row>
    <row r="122" spans="1:14" ht="134.25" customHeight="1" collapsed="1">
      <c r="A122" s="50" t="s">
        <v>37</v>
      </c>
      <c r="B122" s="60" t="s">
        <v>148</v>
      </c>
      <c r="C122" s="353" t="s">
        <v>139</v>
      </c>
      <c r="D122" s="354"/>
      <c r="E122" s="355"/>
      <c r="F122" s="268"/>
      <c r="G122" s="269"/>
      <c r="H122" s="194"/>
      <c r="I122" s="195"/>
      <c r="J122" s="194"/>
      <c r="K122" s="195"/>
      <c r="N122" s="30"/>
    </row>
    <row r="123" spans="1:14" ht="19.5" customHeight="1">
      <c r="A123" s="17"/>
      <c r="B123" s="58"/>
      <c r="C123" s="205" t="s">
        <v>80</v>
      </c>
      <c r="D123" s="248"/>
      <c r="E123" s="249"/>
      <c r="F123" s="194"/>
      <c r="G123" s="195"/>
      <c r="H123" s="235"/>
      <c r="I123" s="241"/>
      <c r="J123" s="235"/>
      <c r="K123" s="241"/>
      <c r="N123" s="30"/>
    </row>
    <row r="124" spans="1:14" ht="23.25" customHeight="1">
      <c r="A124" s="50"/>
      <c r="B124" s="59"/>
      <c r="C124" s="250" t="s">
        <v>81</v>
      </c>
      <c r="D124" s="248"/>
      <c r="E124" s="249"/>
      <c r="F124" s="244" t="s">
        <v>181</v>
      </c>
      <c r="G124" s="245"/>
      <c r="H124" s="252" t="s">
        <v>133</v>
      </c>
      <c r="I124" s="253"/>
      <c r="J124" s="258">
        <f>I60</f>
        <v>139.77</v>
      </c>
      <c r="K124" s="259"/>
      <c r="N124" s="30"/>
    </row>
    <row r="125" spans="1:14" ht="19.5" customHeight="1">
      <c r="A125" s="50"/>
      <c r="B125" s="59"/>
      <c r="C125" s="251" t="s">
        <v>83</v>
      </c>
      <c r="D125" s="248"/>
      <c r="E125" s="249"/>
      <c r="F125" s="244"/>
      <c r="G125" s="245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50" t="s">
        <v>84</v>
      </c>
      <c r="D126" s="248"/>
      <c r="E126" s="249"/>
      <c r="F126" s="244" t="s">
        <v>85</v>
      </c>
      <c r="G126" s="245"/>
      <c r="H126" s="252" t="s">
        <v>133</v>
      </c>
      <c r="I126" s="253"/>
      <c r="J126" s="254">
        <v>90</v>
      </c>
      <c r="K126" s="255"/>
      <c r="N126" s="30"/>
    </row>
    <row r="127" spans="1:14" ht="19.5" customHeight="1">
      <c r="A127" s="50"/>
      <c r="B127" s="59"/>
      <c r="C127" s="251" t="s">
        <v>86</v>
      </c>
      <c r="D127" s="248"/>
      <c r="E127" s="249"/>
      <c r="F127" s="244"/>
      <c r="G127" s="245"/>
      <c r="H127" s="254"/>
      <c r="I127" s="255"/>
      <c r="J127" s="254"/>
      <c r="K127" s="255"/>
      <c r="N127" s="30"/>
    </row>
    <row r="128" spans="1:14" ht="19.5" customHeight="1">
      <c r="A128" s="50"/>
      <c r="B128" s="59"/>
      <c r="C128" s="250" t="s">
        <v>87</v>
      </c>
      <c r="D128" s="248"/>
      <c r="E128" s="249"/>
      <c r="F128" s="244" t="s">
        <v>82</v>
      </c>
      <c r="G128" s="245"/>
      <c r="H128" s="252" t="s">
        <v>88</v>
      </c>
      <c r="I128" s="253"/>
      <c r="J128" s="343">
        <f>J124/J126*1000</f>
        <v>1553.0000000000002</v>
      </c>
      <c r="K128" s="344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05" t="s">
        <v>40</v>
      </c>
      <c r="D129" s="248"/>
      <c r="E129" s="249"/>
      <c r="F129" s="194"/>
      <c r="G129" s="195"/>
      <c r="H129" s="254"/>
      <c r="I129" s="255"/>
      <c r="J129" s="254"/>
      <c r="K129" s="255"/>
    </row>
    <row r="130" spans="1:11" ht="17.25" customHeight="1" outlineLevel="1">
      <c r="A130" s="50"/>
      <c r="B130" s="59"/>
      <c r="C130" s="251" t="s">
        <v>199</v>
      </c>
      <c r="D130" s="248"/>
      <c r="E130" s="249"/>
      <c r="F130" s="244"/>
      <c r="G130" s="245"/>
      <c r="H130" s="252"/>
      <c r="I130" s="253"/>
      <c r="J130" s="343"/>
      <c r="K130" s="344"/>
    </row>
    <row r="131" spans="1:11" ht="19.5" customHeight="1" outlineLevel="1">
      <c r="A131" s="50"/>
      <c r="B131" s="59"/>
      <c r="C131" s="250" t="s">
        <v>200</v>
      </c>
      <c r="D131" s="248"/>
      <c r="E131" s="249"/>
      <c r="F131" s="244" t="s">
        <v>201</v>
      </c>
      <c r="G131" s="245"/>
      <c r="H131" s="252" t="s">
        <v>88</v>
      </c>
      <c r="I131" s="253"/>
      <c r="J131" s="343">
        <v>100</v>
      </c>
      <c r="K131" s="344"/>
    </row>
    <row r="132" spans="1:11" ht="51.75" customHeight="1">
      <c r="A132" s="50" t="s">
        <v>39</v>
      </c>
      <c r="B132" s="60" t="s">
        <v>148</v>
      </c>
      <c r="C132" s="205" t="s">
        <v>150</v>
      </c>
      <c r="D132" s="248"/>
      <c r="E132" s="249"/>
      <c r="F132" s="194"/>
      <c r="G132" s="195"/>
      <c r="H132" s="254"/>
      <c r="I132" s="255"/>
      <c r="J132" s="254"/>
      <c r="K132" s="255"/>
    </row>
    <row r="133" spans="1:11" ht="19.5" customHeight="1">
      <c r="A133" s="17"/>
      <c r="B133" s="58"/>
      <c r="C133" s="205" t="s">
        <v>80</v>
      </c>
      <c r="D133" s="248"/>
      <c r="E133" s="249"/>
      <c r="F133" s="194"/>
      <c r="G133" s="195"/>
      <c r="H133" s="254"/>
      <c r="I133" s="255"/>
      <c r="J133" s="254"/>
      <c r="K133" s="255"/>
    </row>
    <row r="134" spans="1:11" ht="39.75" customHeight="1">
      <c r="A134" s="17"/>
      <c r="B134" s="58"/>
      <c r="C134" s="196" t="s">
        <v>89</v>
      </c>
      <c r="D134" s="248"/>
      <c r="E134" s="249"/>
      <c r="F134" s="244" t="s">
        <v>181</v>
      </c>
      <c r="G134" s="245"/>
      <c r="H134" s="252" t="s">
        <v>202</v>
      </c>
      <c r="I134" s="253"/>
      <c r="J134" s="246">
        <f>I62</f>
        <v>202.8</v>
      </c>
      <c r="K134" s="247"/>
    </row>
    <row r="135" spans="1:14" ht="19.5" customHeight="1">
      <c r="A135" s="17"/>
      <c r="B135" s="58"/>
      <c r="C135" s="251" t="s">
        <v>83</v>
      </c>
      <c r="D135" s="248"/>
      <c r="E135" s="249"/>
      <c r="F135" s="194"/>
      <c r="G135" s="195"/>
      <c r="H135" s="339"/>
      <c r="I135" s="340"/>
      <c r="J135" s="391"/>
      <c r="K135" s="392"/>
      <c r="M135" s="31"/>
      <c r="N135" s="31"/>
    </row>
    <row r="136" spans="1:14" ht="19.5" customHeight="1">
      <c r="A136" s="17"/>
      <c r="B136" s="58"/>
      <c r="C136" s="350" t="s">
        <v>106</v>
      </c>
      <c r="D136" s="248"/>
      <c r="E136" s="249"/>
      <c r="F136" s="235" t="s">
        <v>85</v>
      </c>
      <c r="G136" s="241"/>
      <c r="H136" s="252" t="s">
        <v>202</v>
      </c>
      <c r="I136" s="253"/>
      <c r="J136" s="330">
        <f>254+329-25</f>
        <v>558</v>
      </c>
      <c r="K136" s="331"/>
      <c r="M136" s="76"/>
      <c r="N136" s="32"/>
    </row>
    <row r="137" spans="1:14" ht="19.5" customHeight="1">
      <c r="A137" s="17"/>
      <c r="B137" s="58"/>
      <c r="C137" s="251" t="s">
        <v>86</v>
      </c>
      <c r="D137" s="248"/>
      <c r="E137" s="249"/>
      <c r="F137" s="194"/>
      <c r="G137" s="195"/>
      <c r="H137" s="339"/>
      <c r="I137" s="340"/>
      <c r="J137" s="391"/>
      <c r="K137" s="392"/>
      <c r="M137" s="76"/>
      <c r="N137" s="31"/>
    </row>
    <row r="138" spans="1:11" ht="19.5" customHeight="1">
      <c r="A138" s="17"/>
      <c r="B138" s="58"/>
      <c r="C138" s="382" t="s">
        <v>91</v>
      </c>
      <c r="D138" s="248"/>
      <c r="E138" s="249"/>
      <c r="F138" s="235" t="s">
        <v>82</v>
      </c>
      <c r="G138" s="241"/>
      <c r="H138" s="252" t="s">
        <v>88</v>
      </c>
      <c r="I138" s="253"/>
      <c r="J138" s="328">
        <f>J134/J136*1000</f>
        <v>363.44086021505376</v>
      </c>
      <c r="K138" s="329"/>
    </row>
    <row r="139" spans="1:11" ht="19.5" customHeight="1">
      <c r="A139" s="50"/>
      <c r="B139" s="59"/>
      <c r="C139" s="251" t="s">
        <v>199</v>
      </c>
      <c r="D139" s="248"/>
      <c r="E139" s="249"/>
      <c r="F139" s="244"/>
      <c r="G139" s="245"/>
      <c r="H139" s="252"/>
      <c r="I139" s="253"/>
      <c r="J139" s="343"/>
      <c r="K139" s="344"/>
    </row>
    <row r="140" spans="1:11" ht="19.5" customHeight="1">
      <c r="A140" s="50"/>
      <c r="B140" s="59"/>
      <c r="C140" s="250" t="s">
        <v>200</v>
      </c>
      <c r="D140" s="248"/>
      <c r="E140" s="249"/>
      <c r="F140" s="244" t="s">
        <v>201</v>
      </c>
      <c r="G140" s="245"/>
      <c r="H140" s="252" t="s">
        <v>88</v>
      </c>
      <c r="I140" s="253"/>
      <c r="J140" s="343">
        <v>100</v>
      </c>
      <c r="K140" s="344"/>
    </row>
    <row r="141" spans="1:13" s="33" customFormat="1" ht="70.5" customHeight="1">
      <c r="A141" s="115" t="s">
        <v>41</v>
      </c>
      <c r="B141" s="120" t="s">
        <v>148</v>
      </c>
      <c r="C141" s="227" t="s">
        <v>151</v>
      </c>
      <c r="D141" s="228"/>
      <c r="E141" s="229"/>
      <c r="F141" s="341"/>
      <c r="G141" s="342"/>
      <c r="H141" s="285"/>
      <c r="I141" s="286"/>
      <c r="J141" s="285"/>
      <c r="K141" s="286"/>
      <c r="L141" s="79"/>
      <c r="M141" s="77"/>
    </row>
    <row r="142" spans="1:13" s="33" customFormat="1" ht="16.5" customHeight="1">
      <c r="A142" s="115"/>
      <c r="B142" s="108"/>
      <c r="C142" s="227" t="s">
        <v>80</v>
      </c>
      <c r="D142" s="230"/>
      <c r="E142" s="231"/>
      <c r="F142" s="341"/>
      <c r="G142" s="342"/>
      <c r="H142" s="285"/>
      <c r="I142" s="286"/>
      <c r="J142" s="285"/>
      <c r="K142" s="286"/>
      <c r="L142" s="79"/>
      <c r="M142" s="77"/>
    </row>
    <row r="143" spans="1:13" s="33" customFormat="1" ht="24" customHeight="1">
      <c r="A143" s="115"/>
      <c r="B143" s="108"/>
      <c r="C143" s="232" t="s">
        <v>92</v>
      </c>
      <c r="D143" s="233"/>
      <c r="E143" s="234"/>
      <c r="F143" s="244" t="s">
        <v>181</v>
      </c>
      <c r="G143" s="245"/>
      <c r="H143" s="262" t="s">
        <v>202</v>
      </c>
      <c r="I143" s="263"/>
      <c r="J143" s="351">
        <f>I63</f>
        <v>2304.032</v>
      </c>
      <c r="K143" s="352"/>
      <c r="L143" s="79"/>
      <c r="M143" s="77"/>
    </row>
    <row r="144" spans="1:13" s="33" customFormat="1" ht="19.5" customHeight="1">
      <c r="A144" s="115"/>
      <c r="B144" s="108"/>
      <c r="C144" s="215" t="s">
        <v>83</v>
      </c>
      <c r="D144" s="216"/>
      <c r="E144" s="217"/>
      <c r="F144" s="341"/>
      <c r="G144" s="342"/>
      <c r="H144" s="285"/>
      <c r="I144" s="286"/>
      <c r="J144" s="393"/>
      <c r="K144" s="394"/>
      <c r="L144" s="79"/>
      <c r="M144" s="77"/>
    </row>
    <row r="145" spans="1:13" s="33" customFormat="1" ht="19.5" customHeight="1">
      <c r="A145" s="115"/>
      <c r="B145" s="108"/>
      <c r="C145" s="218" t="s">
        <v>106</v>
      </c>
      <c r="D145" s="219"/>
      <c r="E145" s="220"/>
      <c r="F145" s="281" t="s">
        <v>85</v>
      </c>
      <c r="G145" s="282"/>
      <c r="H145" s="262" t="s">
        <v>202</v>
      </c>
      <c r="I145" s="263"/>
      <c r="J145" s="330">
        <f>4297+1+8+65-6+2</f>
        <v>4367</v>
      </c>
      <c r="K145" s="331"/>
      <c r="L145" s="79"/>
      <c r="M145" s="77"/>
    </row>
    <row r="146" spans="1:13" s="33" customFormat="1" ht="19.5" customHeight="1">
      <c r="A146" s="115"/>
      <c r="B146" s="108"/>
      <c r="C146" s="215" t="s">
        <v>86</v>
      </c>
      <c r="D146" s="216"/>
      <c r="E146" s="217"/>
      <c r="F146" s="341"/>
      <c r="G146" s="342"/>
      <c r="H146" s="285"/>
      <c r="I146" s="286"/>
      <c r="J146" s="285"/>
      <c r="K146" s="286"/>
      <c r="L146" s="79"/>
      <c r="M146" s="77"/>
    </row>
    <row r="147" spans="1:13" s="33" customFormat="1" ht="19.5" customHeight="1">
      <c r="A147" s="115"/>
      <c r="B147" s="108"/>
      <c r="C147" s="218" t="s">
        <v>91</v>
      </c>
      <c r="D147" s="219"/>
      <c r="E147" s="220"/>
      <c r="F147" s="281" t="s">
        <v>82</v>
      </c>
      <c r="G147" s="282"/>
      <c r="H147" s="262" t="s">
        <v>88</v>
      </c>
      <c r="I147" s="263"/>
      <c r="J147" s="328">
        <f>J143/J145*1000</f>
        <v>527.6006411724296</v>
      </c>
      <c r="K147" s="329"/>
      <c r="L147" s="79"/>
      <c r="M147" s="77"/>
    </row>
    <row r="148" spans="1:11" ht="163.5" customHeight="1" hidden="1">
      <c r="A148" s="50"/>
      <c r="B148" s="59"/>
      <c r="F148" s="235"/>
      <c r="G148" s="241"/>
      <c r="H148" s="252"/>
      <c r="I148" s="253"/>
      <c r="J148" s="328"/>
      <c r="K148" s="329"/>
    </row>
    <row r="149" spans="1:11" ht="19.5" customHeight="1" hidden="1">
      <c r="A149" s="50"/>
      <c r="B149" s="59"/>
      <c r="F149" s="235"/>
      <c r="G149" s="241"/>
      <c r="H149" s="252"/>
      <c r="I149" s="253"/>
      <c r="J149" s="328"/>
      <c r="K149" s="329"/>
    </row>
    <row r="150" spans="1:11" ht="19.5" customHeight="1" hidden="1">
      <c r="A150" s="50"/>
      <c r="B150" s="59"/>
      <c r="F150" s="235" t="s">
        <v>82</v>
      </c>
      <c r="G150" s="241"/>
      <c r="H150" s="252" t="s">
        <v>135</v>
      </c>
      <c r="I150" s="253"/>
      <c r="J150" s="334"/>
      <c r="K150" s="335"/>
    </row>
    <row r="151" spans="1:11" ht="19.5" customHeight="1" hidden="1">
      <c r="A151" s="50"/>
      <c r="B151" s="59"/>
      <c r="F151" s="194"/>
      <c r="G151" s="195"/>
      <c r="H151" s="339"/>
      <c r="I151" s="340"/>
      <c r="J151" s="328"/>
      <c r="K151" s="329"/>
    </row>
    <row r="152" spans="1:11" ht="19.5" customHeight="1" hidden="1">
      <c r="A152" s="50"/>
      <c r="B152" s="59"/>
      <c r="F152" s="235" t="s">
        <v>85</v>
      </c>
      <c r="G152" s="241"/>
      <c r="H152" s="252" t="s">
        <v>133</v>
      </c>
      <c r="I152" s="253"/>
      <c r="J152" s="330"/>
      <c r="K152" s="331"/>
    </row>
    <row r="153" spans="1:11" ht="19.5" customHeight="1" hidden="1">
      <c r="A153" s="50"/>
      <c r="B153" s="59"/>
      <c r="F153" s="194"/>
      <c r="G153" s="195"/>
      <c r="H153" s="339"/>
      <c r="I153" s="340"/>
      <c r="J153" s="328"/>
      <c r="K153" s="329"/>
    </row>
    <row r="154" spans="1:11" ht="19.5" customHeight="1" hidden="1">
      <c r="A154" s="50"/>
      <c r="B154" s="59"/>
      <c r="F154" s="235" t="s">
        <v>82</v>
      </c>
      <c r="G154" s="241"/>
      <c r="H154" s="252" t="s">
        <v>88</v>
      </c>
      <c r="I154" s="253"/>
      <c r="J154" s="334"/>
      <c r="K154" s="335"/>
    </row>
    <row r="155" spans="1:11" ht="37.5" customHeight="1" hidden="1" outlineLevel="1">
      <c r="A155" s="17" t="s">
        <v>41</v>
      </c>
      <c r="B155" s="58" t="s">
        <v>26</v>
      </c>
      <c r="C155" s="202" t="s">
        <v>27</v>
      </c>
      <c r="D155" s="203"/>
      <c r="E155" s="204"/>
      <c r="F155" s="235"/>
      <c r="G155" s="241"/>
      <c r="H155" s="254"/>
      <c r="I155" s="255"/>
      <c r="J155" s="254"/>
      <c r="K155" s="255"/>
    </row>
    <row r="156" spans="1:11" ht="19.5" customHeight="1" outlineLevel="1">
      <c r="A156" s="50"/>
      <c r="B156" s="59"/>
      <c r="C156" s="251" t="s">
        <v>199</v>
      </c>
      <c r="D156" s="248"/>
      <c r="E156" s="249"/>
      <c r="F156" s="244"/>
      <c r="G156" s="245"/>
      <c r="H156" s="252"/>
      <c r="I156" s="253"/>
      <c r="J156" s="343"/>
      <c r="K156" s="344"/>
    </row>
    <row r="157" spans="1:11" ht="19.5" customHeight="1" outlineLevel="1">
      <c r="A157" s="50"/>
      <c r="B157" s="59"/>
      <c r="C157" s="250" t="s">
        <v>200</v>
      </c>
      <c r="D157" s="248"/>
      <c r="E157" s="249"/>
      <c r="F157" s="244" t="s">
        <v>201</v>
      </c>
      <c r="G157" s="245"/>
      <c r="H157" s="252" t="s">
        <v>88</v>
      </c>
      <c r="I157" s="253"/>
      <c r="J157" s="343">
        <v>100</v>
      </c>
      <c r="K157" s="344"/>
    </row>
    <row r="158" spans="1:11" ht="138.75" customHeight="1">
      <c r="A158" s="50" t="s">
        <v>43</v>
      </c>
      <c r="B158" s="60" t="s">
        <v>148</v>
      </c>
      <c r="C158" s="221" t="s">
        <v>164</v>
      </c>
      <c r="D158" s="222"/>
      <c r="E158" s="223"/>
      <c r="F158" s="235"/>
      <c r="G158" s="241"/>
      <c r="H158" s="254"/>
      <c r="I158" s="255"/>
      <c r="J158" s="254"/>
      <c r="K158" s="255"/>
    </row>
    <row r="159" spans="1:11" ht="15.75" customHeight="1">
      <c r="A159" s="50"/>
      <c r="B159" s="59"/>
      <c r="C159" s="205" t="s">
        <v>80</v>
      </c>
      <c r="D159" s="206"/>
      <c r="E159" s="207"/>
      <c r="F159" s="194"/>
      <c r="G159" s="195"/>
      <c r="H159" s="254"/>
      <c r="I159" s="255"/>
      <c r="J159" s="254"/>
      <c r="K159" s="255"/>
    </row>
    <row r="160" spans="1:11" ht="19.5" customHeight="1">
      <c r="A160" s="50"/>
      <c r="B160" s="59"/>
      <c r="C160" s="196" t="s">
        <v>93</v>
      </c>
      <c r="D160" s="197"/>
      <c r="E160" s="198"/>
      <c r="F160" s="244" t="s">
        <v>181</v>
      </c>
      <c r="G160" s="245"/>
      <c r="H160" s="262" t="s">
        <v>202</v>
      </c>
      <c r="I160" s="263"/>
      <c r="J160" s="260">
        <f>I65</f>
        <v>15.484000000000002</v>
      </c>
      <c r="K160" s="261"/>
    </row>
    <row r="161" spans="1:11" ht="15.75" customHeight="1">
      <c r="A161" s="50"/>
      <c r="B161" s="59"/>
      <c r="C161" s="208" t="s">
        <v>83</v>
      </c>
      <c r="D161" s="209"/>
      <c r="E161" s="210"/>
      <c r="F161" s="194"/>
      <c r="G161" s="195"/>
      <c r="H161" s="254"/>
      <c r="I161" s="255"/>
      <c r="J161" s="254"/>
      <c r="K161" s="255"/>
    </row>
    <row r="162" spans="1:11" ht="19.5" customHeight="1">
      <c r="A162" s="50"/>
      <c r="B162" s="59"/>
      <c r="C162" s="212" t="s">
        <v>106</v>
      </c>
      <c r="D162" s="213"/>
      <c r="E162" s="214"/>
      <c r="F162" s="235" t="s">
        <v>85</v>
      </c>
      <c r="G162" s="241"/>
      <c r="H162" s="252" t="s">
        <v>202</v>
      </c>
      <c r="I162" s="253"/>
      <c r="J162" s="254">
        <f>3-1</f>
        <v>2</v>
      </c>
      <c r="K162" s="255"/>
    </row>
    <row r="163" spans="1:11" ht="15.75" customHeight="1">
      <c r="A163" s="50"/>
      <c r="B163" s="59"/>
      <c r="C163" s="208" t="s">
        <v>86</v>
      </c>
      <c r="D163" s="209"/>
      <c r="E163" s="210"/>
      <c r="F163" s="194"/>
      <c r="G163" s="195"/>
      <c r="H163" s="254"/>
      <c r="I163" s="255"/>
      <c r="J163" s="254"/>
      <c r="K163" s="255"/>
    </row>
    <row r="164" spans="1:15" ht="19.5" customHeight="1">
      <c r="A164" s="50"/>
      <c r="B164" s="59"/>
      <c r="C164" s="199" t="s">
        <v>94</v>
      </c>
      <c r="D164" s="200"/>
      <c r="E164" s="201"/>
      <c r="F164" s="235" t="s">
        <v>95</v>
      </c>
      <c r="G164" s="241"/>
      <c r="H164" s="252" t="s">
        <v>88</v>
      </c>
      <c r="I164" s="253"/>
      <c r="J164" s="328">
        <f>J160/J162/12*1000</f>
        <v>645.1666666666667</v>
      </c>
      <c r="K164" s="329"/>
      <c r="L164" s="79"/>
      <c r="M164" s="77"/>
      <c r="N164" s="33"/>
      <c r="O164" s="33"/>
    </row>
    <row r="165" spans="1:15" ht="16.5" customHeight="1">
      <c r="A165" s="50"/>
      <c r="B165" s="59"/>
      <c r="C165" s="251" t="s">
        <v>199</v>
      </c>
      <c r="D165" s="248"/>
      <c r="E165" s="249"/>
      <c r="F165" s="244"/>
      <c r="G165" s="245"/>
      <c r="H165" s="252"/>
      <c r="I165" s="253"/>
      <c r="J165" s="343"/>
      <c r="K165" s="344"/>
      <c r="L165" s="79"/>
      <c r="M165" s="77"/>
      <c r="N165" s="33"/>
      <c r="O165" s="33"/>
    </row>
    <row r="166" spans="1:15" ht="17.25" customHeight="1">
      <c r="A166" s="50"/>
      <c r="B166" s="59"/>
      <c r="C166" s="250" t="s">
        <v>200</v>
      </c>
      <c r="D166" s="248"/>
      <c r="E166" s="249"/>
      <c r="F166" s="244" t="s">
        <v>201</v>
      </c>
      <c r="G166" s="245"/>
      <c r="H166" s="252" t="s">
        <v>88</v>
      </c>
      <c r="I166" s="253"/>
      <c r="J166" s="343">
        <v>100</v>
      </c>
      <c r="K166" s="344"/>
      <c r="L166" s="79"/>
      <c r="M166" s="77"/>
      <c r="N166" s="33"/>
      <c r="O166" s="33"/>
    </row>
    <row r="167" spans="1:15" ht="49.5" customHeight="1">
      <c r="A167" s="50" t="s">
        <v>45</v>
      </c>
      <c r="B167" s="60" t="s">
        <v>148</v>
      </c>
      <c r="C167" s="224" t="s">
        <v>161</v>
      </c>
      <c r="D167" s="225"/>
      <c r="E167" s="226"/>
      <c r="F167" s="235"/>
      <c r="G167" s="241"/>
      <c r="H167" s="254"/>
      <c r="I167" s="255"/>
      <c r="J167" s="254"/>
      <c r="K167" s="255"/>
      <c r="L167" s="79"/>
      <c r="M167" s="77"/>
      <c r="N167" s="33"/>
      <c r="O167" s="33"/>
    </row>
    <row r="168" spans="1:15" ht="19.5" customHeight="1">
      <c r="A168" s="17"/>
      <c r="B168" s="58"/>
      <c r="C168" s="205" t="s">
        <v>80</v>
      </c>
      <c r="D168" s="206"/>
      <c r="E168" s="207"/>
      <c r="F168" s="194"/>
      <c r="G168" s="195"/>
      <c r="H168" s="254"/>
      <c r="I168" s="255"/>
      <c r="J168" s="254"/>
      <c r="K168" s="255"/>
      <c r="L168" s="79"/>
      <c r="M168" s="77"/>
      <c r="N168" s="33"/>
      <c r="O168" s="33"/>
    </row>
    <row r="169" spans="1:15" ht="27.75" customHeight="1">
      <c r="A169" s="17"/>
      <c r="B169" s="58"/>
      <c r="C169" s="264" t="s">
        <v>96</v>
      </c>
      <c r="D169" s="265"/>
      <c r="E169" s="266"/>
      <c r="F169" s="244" t="s">
        <v>181</v>
      </c>
      <c r="G169" s="245"/>
      <c r="H169" s="262" t="s">
        <v>202</v>
      </c>
      <c r="I169" s="263"/>
      <c r="J169" s="260">
        <f>I66</f>
        <v>44.596000000000004</v>
      </c>
      <c r="K169" s="261"/>
      <c r="L169" s="79"/>
      <c r="M169" s="77"/>
      <c r="N169" s="33"/>
      <c r="O169" s="33"/>
    </row>
    <row r="170" spans="1:15" ht="19.5" customHeight="1">
      <c r="A170" s="17"/>
      <c r="B170" s="58"/>
      <c r="C170" s="208" t="s">
        <v>83</v>
      </c>
      <c r="D170" s="209"/>
      <c r="E170" s="210"/>
      <c r="F170" s="194"/>
      <c r="G170" s="195"/>
      <c r="H170" s="339"/>
      <c r="I170" s="340"/>
      <c r="J170" s="339"/>
      <c r="K170" s="340"/>
      <c r="L170" s="79"/>
      <c r="M170" s="77"/>
      <c r="N170" s="33"/>
      <c r="O170" s="33"/>
    </row>
    <row r="171" spans="1:15" ht="19.5" customHeight="1">
      <c r="A171" s="17"/>
      <c r="B171" s="58"/>
      <c r="C171" s="212" t="s">
        <v>106</v>
      </c>
      <c r="D171" s="213"/>
      <c r="E171" s="214"/>
      <c r="F171" s="235" t="s">
        <v>85</v>
      </c>
      <c r="G171" s="241"/>
      <c r="H171" s="252" t="s">
        <v>202</v>
      </c>
      <c r="I171" s="253"/>
      <c r="J171" s="330">
        <f>8</f>
        <v>8</v>
      </c>
      <c r="K171" s="331"/>
      <c r="L171" s="79"/>
      <c r="M171" s="77"/>
      <c r="N171" s="33"/>
      <c r="O171" s="33"/>
    </row>
    <row r="172" spans="1:15" ht="19.5" customHeight="1">
      <c r="A172" s="17"/>
      <c r="B172" s="58"/>
      <c r="C172" s="208" t="s">
        <v>86</v>
      </c>
      <c r="D172" s="209"/>
      <c r="E172" s="210"/>
      <c r="F172" s="194"/>
      <c r="G172" s="195"/>
      <c r="H172" s="339"/>
      <c r="I172" s="340"/>
      <c r="J172" s="339"/>
      <c r="K172" s="340"/>
      <c r="L172" s="79"/>
      <c r="M172" s="77"/>
      <c r="N172" s="33"/>
      <c r="O172" s="33"/>
    </row>
    <row r="173" spans="1:15" ht="19.5" customHeight="1">
      <c r="A173" s="50"/>
      <c r="B173" s="59"/>
      <c r="C173" s="199" t="s">
        <v>94</v>
      </c>
      <c r="D173" s="200"/>
      <c r="E173" s="201"/>
      <c r="F173" s="235" t="s">
        <v>95</v>
      </c>
      <c r="G173" s="241"/>
      <c r="H173" s="252" t="s">
        <v>88</v>
      </c>
      <c r="I173" s="253"/>
      <c r="J173" s="328">
        <v>500</v>
      </c>
      <c r="K173" s="329"/>
      <c r="L173" s="79"/>
      <c r="M173" s="77"/>
      <c r="N173" s="33"/>
      <c r="O173" s="33"/>
    </row>
    <row r="174" spans="1:15" ht="60" customHeight="1" hidden="1" outlineLevel="1">
      <c r="A174" s="17" t="s">
        <v>43</v>
      </c>
      <c r="B174" s="58" t="s">
        <v>26</v>
      </c>
      <c r="C174" s="202" t="s">
        <v>28</v>
      </c>
      <c r="D174" s="203"/>
      <c r="E174" s="204"/>
      <c r="F174" s="235"/>
      <c r="G174" s="241"/>
      <c r="H174" s="339"/>
      <c r="I174" s="340"/>
      <c r="J174" s="339"/>
      <c r="K174" s="340"/>
      <c r="L174" s="79"/>
      <c r="M174" s="77"/>
      <c r="N174" s="33"/>
      <c r="O174" s="33"/>
    </row>
    <row r="175" spans="1:15" ht="18" customHeight="1" outlineLevel="1">
      <c r="A175" s="50"/>
      <c r="B175" s="59"/>
      <c r="C175" s="251" t="s">
        <v>199</v>
      </c>
      <c r="D175" s="248"/>
      <c r="E175" s="249"/>
      <c r="F175" s="244"/>
      <c r="G175" s="245"/>
      <c r="H175" s="252"/>
      <c r="I175" s="253"/>
      <c r="J175" s="343"/>
      <c r="K175" s="344"/>
      <c r="L175" s="79"/>
      <c r="M175" s="77"/>
      <c r="N175" s="33"/>
      <c r="O175" s="33"/>
    </row>
    <row r="176" spans="1:15" ht="20.25" customHeight="1" outlineLevel="1">
      <c r="A176" s="50"/>
      <c r="B176" s="59"/>
      <c r="C176" s="250" t="s">
        <v>200</v>
      </c>
      <c r="D176" s="248"/>
      <c r="E176" s="249"/>
      <c r="F176" s="244" t="s">
        <v>201</v>
      </c>
      <c r="G176" s="245"/>
      <c r="H176" s="252" t="s">
        <v>88</v>
      </c>
      <c r="I176" s="253"/>
      <c r="J176" s="343">
        <v>100</v>
      </c>
      <c r="K176" s="344"/>
      <c r="L176" s="79"/>
      <c r="M176" s="77"/>
      <c r="N176" s="33"/>
      <c r="O176" s="33"/>
    </row>
    <row r="177" spans="1:15" ht="68.25" customHeight="1">
      <c r="A177" s="50" t="s">
        <v>47</v>
      </c>
      <c r="B177" s="60" t="s">
        <v>148</v>
      </c>
      <c r="C177" s="202" t="s">
        <v>168</v>
      </c>
      <c r="D177" s="203"/>
      <c r="E177" s="204"/>
      <c r="F177" s="235"/>
      <c r="G177" s="241"/>
      <c r="H177" s="339"/>
      <c r="I177" s="340"/>
      <c r="J177" s="339"/>
      <c r="K177" s="340"/>
      <c r="L177" s="79"/>
      <c r="M177" s="77"/>
      <c r="N177" s="33"/>
      <c r="O177" s="33"/>
    </row>
    <row r="178" spans="1:15" ht="15.75" customHeight="1">
      <c r="A178" s="17"/>
      <c r="B178" s="58"/>
      <c r="C178" s="205" t="s">
        <v>80</v>
      </c>
      <c r="D178" s="206"/>
      <c r="E178" s="207"/>
      <c r="F178" s="194"/>
      <c r="G178" s="195"/>
      <c r="H178" s="336"/>
      <c r="I178" s="337"/>
      <c r="J178" s="336"/>
      <c r="K178" s="337"/>
      <c r="L178" s="79"/>
      <c r="M178" s="77"/>
      <c r="N178" s="33"/>
      <c r="O178" s="33"/>
    </row>
    <row r="179" spans="1:15" ht="19.5" customHeight="1">
      <c r="A179" s="17"/>
      <c r="B179" s="58"/>
      <c r="C179" s="196" t="s">
        <v>92</v>
      </c>
      <c r="D179" s="197"/>
      <c r="E179" s="198"/>
      <c r="F179" s="244" t="s">
        <v>181</v>
      </c>
      <c r="G179" s="245"/>
      <c r="H179" s="262" t="s">
        <v>202</v>
      </c>
      <c r="I179" s="263"/>
      <c r="J179" s="260">
        <f>I68</f>
        <v>231.6</v>
      </c>
      <c r="K179" s="261"/>
      <c r="L179" s="79"/>
      <c r="M179" s="77"/>
      <c r="N179" s="33"/>
      <c r="O179" s="33"/>
    </row>
    <row r="180" spans="1:15" ht="18" customHeight="1">
      <c r="A180" s="17"/>
      <c r="B180" s="58"/>
      <c r="C180" s="208" t="s">
        <v>83</v>
      </c>
      <c r="D180" s="209"/>
      <c r="E180" s="210"/>
      <c r="F180" s="194"/>
      <c r="G180" s="195"/>
      <c r="H180" s="336"/>
      <c r="I180" s="337"/>
      <c r="J180" s="336"/>
      <c r="K180" s="337"/>
      <c r="L180" s="79"/>
      <c r="M180" s="77"/>
      <c r="N180" s="33"/>
      <c r="O180" s="33"/>
    </row>
    <row r="181" spans="1:15" ht="19.5" customHeight="1">
      <c r="A181" s="17"/>
      <c r="B181" s="58"/>
      <c r="C181" s="212" t="s">
        <v>106</v>
      </c>
      <c r="D181" s="213"/>
      <c r="E181" s="214"/>
      <c r="F181" s="235" t="s">
        <v>85</v>
      </c>
      <c r="G181" s="241"/>
      <c r="H181" s="252" t="s">
        <v>202</v>
      </c>
      <c r="I181" s="253"/>
      <c r="J181" s="330">
        <f>200-7</f>
        <v>193</v>
      </c>
      <c r="K181" s="331"/>
      <c r="L181" s="79"/>
      <c r="M181" s="77"/>
      <c r="N181" s="33"/>
      <c r="O181" s="33"/>
    </row>
    <row r="182" spans="1:15" ht="19.5" customHeight="1">
      <c r="A182" s="17"/>
      <c r="B182" s="58"/>
      <c r="C182" s="208" t="s">
        <v>86</v>
      </c>
      <c r="D182" s="209"/>
      <c r="E182" s="210"/>
      <c r="F182" s="194"/>
      <c r="G182" s="195"/>
      <c r="H182" s="336"/>
      <c r="I182" s="337"/>
      <c r="J182" s="336"/>
      <c r="K182" s="337"/>
      <c r="L182" s="79"/>
      <c r="M182" s="77"/>
      <c r="N182" s="33"/>
      <c r="O182" s="33"/>
    </row>
    <row r="183" spans="1:15" ht="19.5" customHeight="1">
      <c r="A183" s="50"/>
      <c r="B183" s="59"/>
      <c r="C183" s="199" t="s">
        <v>91</v>
      </c>
      <c r="D183" s="200"/>
      <c r="E183" s="201"/>
      <c r="F183" s="235" t="s">
        <v>82</v>
      </c>
      <c r="G183" s="241"/>
      <c r="H183" s="252" t="s">
        <v>88</v>
      </c>
      <c r="I183" s="253"/>
      <c r="J183" s="328">
        <f>J179/J181*1000</f>
        <v>1200</v>
      </c>
      <c r="K183" s="329"/>
      <c r="L183" s="79"/>
      <c r="M183" s="77"/>
      <c r="N183" s="33"/>
      <c r="O183" s="33"/>
    </row>
    <row r="184" spans="1:15" ht="19.5" customHeight="1">
      <c r="A184" s="50"/>
      <c r="B184" s="59"/>
      <c r="C184" s="251" t="s">
        <v>199</v>
      </c>
      <c r="D184" s="248"/>
      <c r="E184" s="249"/>
      <c r="F184" s="244"/>
      <c r="G184" s="245"/>
      <c r="H184" s="252"/>
      <c r="I184" s="253"/>
      <c r="J184" s="343"/>
      <c r="K184" s="344"/>
      <c r="L184" s="79"/>
      <c r="M184" s="77"/>
      <c r="N184" s="33"/>
      <c r="O184" s="33"/>
    </row>
    <row r="185" spans="1:15" ht="19.5" customHeight="1">
      <c r="A185" s="50"/>
      <c r="B185" s="59"/>
      <c r="C185" s="250" t="s">
        <v>200</v>
      </c>
      <c r="D185" s="248"/>
      <c r="E185" s="249"/>
      <c r="F185" s="244" t="s">
        <v>201</v>
      </c>
      <c r="G185" s="245"/>
      <c r="H185" s="252" t="s">
        <v>88</v>
      </c>
      <c r="I185" s="253"/>
      <c r="J185" s="343">
        <v>100</v>
      </c>
      <c r="K185" s="344"/>
      <c r="L185" s="79"/>
      <c r="M185" s="77"/>
      <c r="N185" s="33"/>
      <c r="O185" s="33"/>
    </row>
    <row r="186" spans="1:15" ht="94.5" customHeight="1">
      <c r="A186" s="50" t="s">
        <v>49</v>
      </c>
      <c r="B186" s="60" t="s">
        <v>148</v>
      </c>
      <c r="C186" s="211" t="s">
        <v>162</v>
      </c>
      <c r="D186" s="211"/>
      <c r="E186" s="211"/>
      <c r="F186" s="240"/>
      <c r="G186" s="240"/>
      <c r="H186" s="338"/>
      <c r="I186" s="338"/>
      <c r="J186" s="338"/>
      <c r="K186" s="338"/>
      <c r="L186" s="79"/>
      <c r="M186" s="77"/>
      <c r="N186" s="33"/>
      <c r="O186" s="33"/>
    </row>
    <row r="187" spans="1:15" ht="15.75" customHeight="1">
      <c r="A187" s="50"/>
      <c r="B187" s="59"/>
      <c r="C187" s="205" t="s">
        <v>80</v>
      </c>
      <c r="D187" s="206"/>
      <c r="E187" s="207"/>
      <c r="F187" s="194"/>
      <c r="G187" s="195"/>
      <c r="H187" s="336"/>
      <c r="I187" s="337"/>
      <c r="J187" s="336"/>
      <c r="K187" s="337"/>
      <c r="L187" s="79"/>
      <c r="M187" s="77"/>
      <c r="N187" s="33"/>
      <c r="O187" s="33"/>
    </row>
    <row r="188" spans="1:15" ht="19.5" customHeight="1">
      <c r="A188" s="50"/>
      <c r="B188" s="59"/>
      <c r="C188" s="196" t="s">
        <v>92</v>
      </c>
      <c r="D188" s="197"/>
      <c r="E188" s="198"/>
      <c r="F188" s="244" t="s">
        <v>181</v>
      </c>
      <c r="G188" s="245"/>
      <c r="H188" s="262" t="s">
        <v>202</v>
      </c>
      <c r="I188" s="263"/>
      <c r="J188" s="260">
        <f>I69</f>
        <v>78.975</v>
      </c>
      <c r="K188" s="261"/>
      <c r="L188" s="79"/>
      <c r="M188" s="77"/>
      <c r="N188" s="33"/>
      <c r="O188" s="33"/>
    </row>
    <row r="189" spans="1:15" ht="18" customHeight="1">
      <c r="A189" s="50"/>
      <c r="B189" s="59"/>
      <c r="C189" s="208" t="s">
        <v>83</v>
      </c>
      <c r="D189" s="209"/>
      <c r="E189" s="210"/>
      <c r="F189" s="194"/>
      <c r="G189" s="195"/>
      <c r="H189" s="336"/>
      <c r="I189" s="337"/>
      <c r="J189" s="336"/>
      <c r="K189" s="337"/>
      <c r="L189" s="79"/>
      <c r="M189" s="77"/>
      <c r="N189" s="33"/>
      <c r="O189" s="33"/>
    </row>
    <row r="190" spans="1:15" ht="15" customHeight="1">
      <c r="A190" s="50"/>
      <c r="B190" s="59"/>
      <c r="C190" s="212" t="s">
        <v>106</v>
      </c>
      <c r="D190" s="213"/>
      <c r="E190" s="214"/>
      <c r="F190" s="235" t="s">
        <v>85</v>
      </c>
      <c r="G190" s="241"/>
      <c r="H190" s="252" t="s">
        <v>133</v>
      </c>
      <c r="I190" s="253"/>
      <c r="J190" s="330">
        <v>45</v>
      </c>
      <c r="K190" s="331"/>
      <c r="L190" s="102"/>
      <c r="M190" s="77"/>
      <c r="N190" s="33"/>
      <c r="O190" s="33"/>
    </row>
    <row r="191" spans="1:15" ht="18" customHeight="1">
      <c r="A191" s="50"/>
      <c r="B191" s="59"/>
      <c r="C191" s="208" t="s">
        <v>86</v>
      </c>
      <c r="D191" s="209"/>
      <c r="E191" s="210"/>
      <c r="F191" s="194"/>
      <c r="G191" s="195"/>
      <c r="H191" s="336"/>
      <c r="I191" s="337"/>
      <c r="J191" s="336"/>
      <c r="K191" s="337"/>
      <c r="L191" s="79"/>
      <c r="M191" s="77"/>
      <c r="N191" s="33"/>
      <c r="O191" s="33"/>
    </row>
    <row r="192" spans="1:15" ht="19.5" customHeight="1">
      <c r="A192" s="50"/>
      <c r="B192" s="59"/>
      <c r="C192" s="199" t="s">
        <v>91</v>
      </c>
      <c r="D192" s="200"/>
      <c r="E192" s="201"/>
      <c r="F192" s="235" t="s">
        <v>82</v>
      </c>
      <c r="G192" s="241"/>
      <c r="H192" s="252" t="s">
        <v>88</v>
      </c>
      <c r="I192" s="253"/>
      <c r="J192" s="328">
        <v>1755</v>
      </c>
      <c r="K192" s="329"/>
      <c r="L192" s="79"/>
      <c r="M192" s="77"/>
      <c r="N192" s="33"/>
      <c r="O192" s="33"/>
    </row>
    <row r="193" spans="1:15" ht="108" customHeight="1" hidden="1">
      <c r="A193" s="50"/>
      <c r="B193" s="59"/>
      <c r="C193" s="202" t="s">
        <v>134</v>
      </c>
      <c r="D193" s="203"/>
      <c r="E193" s="204"/>
      <c r="F193" s="235"/>
      <c r="G193" s="241"/>
      <c r="H193" s="252"/>
      <c r="I193" s="253"/>
      <c r="J193" s="328"/>
      <c r="K193" s="329"/>
      <c r="L193" s="79"/>
      <c r="M193" s="77"/>
      <c r="N193" s="33"/>
      <c r="O193" s="33"/>
    </row>
    <row r="194" spans="1:15" ht="19.5" customHeight="1" hidden="1">
      <c r="A194" s="50"/>
      <c r="B194" s="59"/>
      <c r="C194" s="205" t="s">
        <v>80</v>
      </c>
      <c r="D194" s="206"/>
      <c r="E194" s="207"/>
      <c r="F194" s="235"/>
      <c r="G194" s="241"/>
      <c r="H194" s="252"/>
      <c r="I194" s="253"/>
      <c r="J194" s="328"/>
      <c r="K194" s="329"/>
      <c r="L194" s="79"/>
      <c r="M194" s="77"/>
      <c r="N194" s="33"/>
      <c r="O194" s="33"/>
    </row>
    <row r="195" spans="1:15" ht="19.5" customHeight="1" hidden="1">
      <c r="A195" s="50"/>
      <c r="B195" s="59"/>
      <c r="C195" s="199" t="s">
        <v>130</v>
      </c>
      <c r="D195" s="200"/>
      <c r="E195" s="201"/>
      <c r="F195" s="235" t="s">
        <v>82</v>
      </c>
      <c r="G195" s="241"/>
      <c r="H195" s="252" t="s">
        <v>135</v>
      </c>
      <c r="I195" s="253"/>
      <c r="J195" s="334"/>
      <c r="K195" s="335"/>
      <c r="L195" s="79"/>
      <c r="M195" s="77"/>
      <c r="N195" s="33"/>
      <c r="O195" s="33"/>
    </row>
    <row r="196" spans="1:15" ht="19.5" customHeight="1" hidden="1">
      <c r="A196" s="50"/>
      <c r="B196" s="59"/>
      <c r="C196" s="202" t="s">
        <v>83</v>
      </c>
      <c r="D196" s="203"/>
      <c r="E196" s="204"/>
      <c r="F196" s="235"/>
      <c r="G196" s="241"/>
      <c r="H196" s="336"/>
      <c r="I196" s="337"/>
      <c r="J196" s="328"/>
      <c r="K196" s="329"/>
      <c r="L196" s="79"/>
      <c r="M196" s="77"/>
      <c r="N196" s="33"/>
      <c r="O196" s="33"/>
    </row>
    <row r="197" spans="1:15" ht="19.5" customHeight="1" hidden="1">
      <c r="A197" s="50"/>
      <c r="B197" s="59"/>
      <c r="C197" s="199" t="s">
        <v>106</v>
      </c>
      <c r="D197" s="200"/>
      <c r="E197" s="201"/>
      <c r="F197" s="235" t="s">
        <v>85</v>
      </c>
      <c r="G197" s="241"/>
      <c r="H197" s="252" t="s">
        <v>133</v>
      </c>
      <c r="I197" s="253"/>
      <c r="J197" s="330"/>
      <c r="K197" s="331"/>
      <c r="L197" s="79"/>
      <c r="M197" s="77"/>
      <c r="N197" s="33"/>
      <c r="O197" s="33"/>
    </row>
    <row r="198" spans="1:15" ht="19.5" customHeight="1" hidden="1">
      <c r="A198" s="50"/>
      <c r="B198" s="59"/>
      <c r="C198" s="202" t="s">
        <v>86</v>
      </c>
      <c r="D198" s="203"/>
      <c r="E198" s="204"/>
      <c r="F198" s="235"/>
      <c r="G198" s="241"/>
      <c r="H198" s="336"/>
      <c r="I198" s="337"/>
      <c r="J198" s="328"/>
      <c r="K198" s="329"/>
      <c r="L198" s="79"/>
      <c r="M198" s="77"/>
      <c r="N198" s="33"/>
      <c r="O198" s="33"/>
    </row>
    <row r="199" spans="1:15" ht="19.5" customHeight="1" hidden="1">
      <c r="A199" s="50"/>
      <c r="B199" s="59"/>
      <c r="C199" s="199" t="s">
        <v>91</v>
      </c>
      <c r="D199" s="200"/>
      <c r="E199" s="201"/>
      <c r="F199" s="235" t="s">
        <v>88</v>
      </c>
      <c r="G199" s="241"/>
      <c r="H199" s="252" t="s">
        <v>88</v>
      </c>
      <c r="I199" s="253"/>
      <c r="J199" s="328"/>
      <c r="K199" s="329"/>
      <c r="L199" s="79"/>
      <c r="M199" s="77"/>
      <c r="N199" s="33"/>
      <c r="O199" s="33"/>
    </row>
    <row r="200" spans="1:15" ht="69.75" customHeight="1" hidden="1" outlineLevel="1">
      <c r="A200" s="17" t="s">
        <v>45</v>
      </c>
      <c r="B200" s="58" t="s">
        <v>26</v>
      </c>
      <c r="C200" s="202" t="s">
        <v>29</v>
      </c>
      <c r="D200" s="203"/>
      <c r="E200" s="204"/>
      <c r="F200" s="244"/>
      <c r="G200" s="245"/>
      <c r="H200" s="336"/>
      <c r="I200" s="337"/>
      <c r="J200" s="336"/>
      <c r="K200" s="337"/>
      <c r="L200" s="79"/>
      <c r="M200" s="77"/>
      <c r="N200" s="33"/>
      <c r="O200" s="33"/>
    </row>
    <row r="201" spans="1:11" ht="60" customHeight="1" hidden="1" outlineLevel="1">
      <c r="A201" s="17" t="s">
        <v>47</v>
      </c>
      <c r="B201" s="58" t="s">
        <v>26</v>
      </c>
      <c r="C201" s="202" t="s">
        <v>30</v>
      </c>
      <c r="D201" s="203"/>
      <c r="E201" s="204"/>
      <c r="F201" s="235"/>
      <c r="G201" s="241"/>
      <c r="H201" s="235"/>
      <c r="I201" s="241"/>
      <c r="J201" s="235"/>
      <c r="K201" s="241"/>
    </row>
    <row r="202" spans="1:11" ht="19.5" customHeight="1" outlineLevel="1">
      <c r="A202" s="50"/>
      <c r="B202" s="59"/>
      <c r="C202" s="251" t="s">
        <v>199</v>
      </c>
      <c r="D202" s="248"/>
      <c r="E202" s="249"/>
      <c r="F202" s="244"/>
      <c r="G202" s="245"/>
      <c r="H202" s="252"/>
      <c r="I202" s="253"/>
      <c r="J202" s="343"/>
      <c r="K202" s="344"/>
    </row>
    <row r="203" spans="1:11" ht="25.5" customHeight="1" outlineLevel="1">
      <c r="A203" s="50"/>
      <c r="B203" s="59"/>
      <c r="C203" s="250" t="s">
        <v>200</v>
      </c>
      <c r="D203" s="248"/>
      <c r="E203" s="249"/>
      <c r="F203" s="244" t="s">
        <v>201</v>
      </c>
      <c r="G203" s="245"/>
      <c r="H203" s="252" t="s">
        <v>88</v>
      </c>
      <c r="I203" s="253"/>
      <c r="J203" s="343">
        <v>100</v>
      </c>
      <c r="K203" s="344"/>
    </row>
    <row r="204" spans="1:11" ht="51" customHeight="1">
      <c r="A204" s="50" t="s">
        <v>51</v>
      </c>
      <c r="B204" s="60" t="s">
        <v>148</v>
      </c>
      <c r="C204" s="211" t="s">
        <v>153</v>
      </c>
      <c r="D204" s="211"/>
      <c r="E204" s="211"/>
      <c r="F204" s="270"/>
      <c r="G204" s="270"/>
      <c r="H204" s="270"/>
      <c r="I204" s="270"/>
      <c r="J204" s="270"/>
      <c r="K204" s="270"/>
    </row>
    <row r="205" spans="1:11" ht="19.5" customHeight="1">
      <c r="A205" s="50"/>
      <c r="B205" s="59"/>
      <c r="C205" s="205" t="s">
        <v>80</v>
      </c>
      <c r="D205" s="206"/>
      <c r="E205" s="207"/>
      <c r="F205" s="194"/>
      <c r="G205" s="195"/>
      <c r="H205" s="235"/>
      <c r="I205" s="241"/>
      <c r="J205" s="254"/>
      <c r="K205" s="255"/>
    </row>
    <row r="206" spans="1:11" ht="34.5" customHeight="1">
      <c r="A206" s="50"/>
      <c r="B206" s="59"/>
      <c r="C206" s="196" t="s">
        <v>97</v>
      </c>
      <c r="D206" s="197"/>
      <c r="E206" s="198"/>
      <c r="F206" s="244" t="s">
        <v>181</v>
      </c>
      <c r="G206" s="245"/>
      <c r="H206" s="262" t="s">
        <v>202</v>
      </c>
      <c r="I206" s="263"/>
      <c r="J206" s="260">
        <f>I72</f>
        <v>69.284</v>
      </c>
      <c r="K206" s="261"/>
    </row>
    <row r="207" spans="1:11" ht="19.5" customHeight="1">
      <c r="A207" s="50"/>
      <c r="B207" s="59"/>
      <c r="C207" s="208" t="s">
        <v>83</v>
      </c>
      <c r="D207" s="209"/>
      <c r="E207" s="210"/>
      <c r="F207" s="194"/>
      <c r="G207" s="195"/>
      <c r="H207" s="235"/>
      <c r="I207" s="241"/>
      <c r="J207" s="332"/>
      <c r="K207" s="333"/>
    </row>
    <row r="208" spans="1:11" ht="16.5" customHeight="1">
      <c r="A208" s="50"/>
      <c r="B208" s="59"/>
      <c r="C208" s="212" t="s">
        <v>106</v>
      </c>
      <c r="D208" s="213"/>
      <c r="E208" s="214"/>
      <c r="F208" s="235" t="s">
        <v>85</v>
      </c>
      <c r="G208" s="241"/>
      <c r="H208" s="252" t="s">
        <v>133</v>
      </c>
      <c r="I208" s="253"/>
      <c r="J208" s="291">
        <f>27-1</f>
        <v>26</v>
      </c>
      <c r="K208" s="292"/>
    </row>
    <row r="209" spans="1:17" s="3" customFormat="1" ht="19.5" customHeight="1">
      <c r="A209" s="50"/>
      <c r="B209" s="59"/>
      <c r="C209" s="208" t="s">
        <v>86</v>
      </c>
      <c r="D209" s="209"/>
      <c r="E209" s="210"/>
      <c r="F209" s="194"/>
      <c r="G209" s="195"/>
      <c r="H209" s="235"/>
      <c r="I209" s="241"/>
      <c r="J209" s="332"/>
      <c r="K209" s="333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212" t="s">
        <v>98</v>
      </c>
      <c r="D210" s="213"/>
      <c r="E210" s="214"/>
      <c r="F210" s="235" t="s">
        <v>95</v>
      </c>
      <c r="G210" s="241"/>
      <c r="H210" s="252" t="s">
        <v>88</v>
      </c>
      <c r="I210" s="253"/>
      <c r="J210" s="252">
        <v>220</v>
      </c>
      <c r="K210" s="253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49</v>
      </c>
      <c r="B211" s="58" t="s">
        <v>26</v>
      </c>
      <c r="C211" s="202" t="s">
        <v>31</v>
      </c>
      <c r="D211" s="203"/>
      <c r="E211" s="204"/>
      <c r="F211" s="194"/>
      <c r="G211" s="195"/>
      <c r="H211" s="235"/>
      <c r="I211" s="241"/>
      <c r="J211" s="235"/>
      <c r="K211" s="241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51" t="s">
        <v>199</v>
      </c>
      <c r="D212" s="248"/>
      <c r="E212" s="249"/>
      <c r="F212" s="244"/>
      <c r="G212" s="245"/>
      <c r="H212" s="252"/>
      <c r="I212" s="253"/>
      <c r="J212" s="343"/>
      <c r="K212" s="344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50" t="s">
        <v>200</v>
      </c>
      <c r="D213" s="248"/>
      <c r="E213" s="249"/>
      <c r="F213" s="244" t="s">
        <v>201</v>
      </c>
      <c r="G213" s="245"/>
      <c r="H213" s="252" t="s">
        <v>88</v>
      </c>
      <c r="I213" s="253"/>
      <c r="J213" s="343">
        <v>100</v>
      </c>
      <c r="K213" s="344"/>
      <c r="L213" s="30"/>
      <c r="N213" s="1"/>
      <c r="O213" s="1"/>
      <c r="P213" s="1"/>
      <c r="Q213" s="1"/>
    </row>
    <row r="214" spans="1:17" s="3" customFormat="1" ht="66.75" customHeight="1">
      <c r="A214" s="50" t="s">
        <v>52</v>
      </c>
      <c r="B214" s="60" t="s">
        <v>148</v>
      </c>
      <c r="C214" s="224" t="s">
        <v>163</v>
      </c>
      <c r="D214" s="225"/>
      <c r="E214" s="226"/>
      <c r="F214" s="235"/>
      <c r="G214" s="241"/>
      <c r="H214" s="235"/>
      <c r="I214" s="241"/>
      <c r="J214" s="235"/>
      <c r="K214" s="241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205" t="s">
        <v>80</v>
      </c>
      <c r="D215" s="206"/>
      <c r="E215" s="207"/>
      <c r="F215" s="194"/>
      <c r="G215" s="195"/>
      <c r="H215" s="235"/>
      <c r="I215" s="241"/>
      <c r="J215" s="235"/>
      <c r="K215" s="241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196" t="s">
        <v>99</v>
      </c>
      <c r="D216" s="197"/>
      <c r="E216" s="198"/>
      <c r="F216" s="244" t="s">
        <v>181</v>
      </c>
      <c r="G216" s="245"/>
      <c r="H216" s="262" t="s">
        <v>133</v>
      </c>
      <c r="I216" s="263"/>
      <c r="J216" s="258">
        <f>I74</f>
        <v>70</v>
      </c>
      <c r="K216" s="259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08" t="s">
        <v>83</v>
      </c>
      <c r="D217" s="209"/>
      <c r="E217" s="210"/>
      <c r="F217" s="194"/>
      <c r="G217" s="195"/>
      <c r="H217" s="256"/>
      <c r="I217" s="257"/>
      <c r="J217" s="256"/>
      <c r="K217" s="257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12" t="s">
        <v>106</v>
      </c>
      <c r="D218" s="213"/>
      <c r="E218" s="214"/>
      <c r="F218" s="235" t="s">
        <v>85</v>
      </c>
      <c r="G218" s="241"/>
      <c r="H218" s="252" t="s">
        <v>133</v>
      </c>
      <c r="I218" s="253"/>
      <c r="J218" s="291">
        <v>1000</v>
      </c>
      <c r="K218" s="292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08" t="s">
        <v>86</v>
      </c>
      <c r="D219" s="209"/>
      <c r="E219" s="210"/>
      <c r="F219" s="194"/>
      <c r="G219" s="195"/>
      <c r="H219" s="256"/>
      <c r="I219" s="257"/>
      <c r="J219" s="258"/>
      <c r="K219" s="259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199" t="s">
        <v>196</v>
      </c>
      <c r="D220" s="200"/>
      <c r="E220" s="201"/>
      <c r="F220" s="235" t="s">
        <v>82</v>
      </c>
      <c r="G220" s="241"/>
      <c r="H220" s="252" t="s">
        <v>88</v>
      </c>
      <c r="I220" s="253"/>
      <c r="J220" s="252">
        <f>J216/J218*1000</f>
        <v>70</v>
      </c>
      <c r="K220" s="253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51" t="s">
        <v>199</v>
      </c>
      <c r="D221" s="248"/>
      <c r="E221" s="249"/>
      <c r="F221" s="244"/>
      <c r="G221" s="245"/>
      <c r="H221" s="252"/>
      <c r="I221" s="253"/>
      <c r="J221" s="343"/>
      <c r="K221" s="344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50" t="s">
        <v>200</v>
      </c>
      <c r="D222" s="248"/>
      <c r="E222" s="249"/>
      <c r="F222" s="244" t="s">
        <v>201</v>
      </c>
      <c r="G222" s="245"/>
      <c r="H222" s="252" t="s">
        <v>88</v>
      </c>
      <c r="I222" s="253"/>
      <c r="J222" s="343">
        <v>100</v>
      </c>
      <c r="K222" s="344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51</v>
      </c>
      <c r="B223" s="56" t="s">
        <v>26</v>
      </c>
      <c r="C223" s="321" t="s">
        <v>101</v>
      </c>
      <c r="D223" s="322"/>
      <c r="E223" s="323"/>
      <c r="F223" s="235"/>
      <c r="G223" s="241"/>
      <c r="H223" s="256"/>
      <c r="I223" s="257"/>
      <c r="J223" s="252"/>
      <c r="K223" s="253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141</v>
      </c>
      <c r="B224" s="120" t="s">
        <v>148</v>
      </c>
      <c r="C224" s="324" t="s">
        <v>157</v>
      </c>
      <c r="D224" s="325"/>
      <c r="E224" s="326"/>
      <c r="F224" s="281"/>
      <c r="G224" s="282"/>
      <c r="H224" s="285"/>
      <c r="I224" s="286"/>
      <c r="J224" s="262"/>
      <c r="K224" s="263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227" t="s">
        <v>80</v>
      </c>
      <c r="D225" s="230"/>
      <c r="E225" s="231"/>
      <c r="F225" s="281"/>
      <c r="G225" s="282"/>
      <c r="H225" s="285"/>
      <c r="I225" s="286"/>
      <c r="J225" s="262"/>
      <c r="K225" s="263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302" t="s">
        <v>197</v>
      </c>
      <c r="D226" s="303"/>
      <c r="E226" s="304"/>
      <c r="F226" s="244" t="s">
        <v>181</v>
      </c>
      <c r="G226" s="245"/>
      <c r="H226" s="262" t="s">
        <v>133</v>
      </c>
      <c r="I226" s="263"/>
      <c r="J226" s="293">
        <v>533</v>
      </c>
      <c r="K226" s="294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215" t="s">
        <v>83</v>
      </c>
      <c r="D227" s="216"/>
      <c r="E227" s="217"/>
      <c r="F227" s="281"/>
      <c r="G227" s="282"/>
      <c r="H227" s="285"/>
      <c r="I227" s="286"/>
      <c r="J227" s="262"/>
      <c r="K227" s="263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218" t="s">
        <v>106</v>
      </c>
      <c r="D228" s="219"/>
      <c r="E228" s="220"/>
      <c r="F228" s="281" t="s">
        <v>103</v>
      </c>
      <c r="G228" s="282"/>
      <c r="H228" s="262" t="s">
        <v>133</v>
      </c>
      <c r="I228" s="263"/>
      <c r="J228" s="295">
        <v>165</v>
      </c>
      <c r="K228" s="296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215" t="s">
        <v>86</v>
      </c>
      <c r="D229" s="216"/>
      <c r="E229" s="217"/>
      <c r="F229" s="281"/>
      <c r="G229" s="282"/>
      <c r="H229" s="285"/>
      <c r="I229" s="286"/>
      <c r="J229" s="262"/>
      <c r="K229" s="263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302" t="s">
        <v>198</v>
      </c>
      <c r="D230" s="303"/>
      <c r="E230" s="304"/>
      <c r="F230" s="281" t="s">
        <v>82</v>
      </c>
      <c r="G230" s="282"/>
      <c r="H230" s="262" t="s">
        <v>88</v>
      </c>
      <c r="I230" s="263"/>
      <c r="J230" s="283">
        <v>3300</v>
      </c>
      <c r="K230" s="284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52</v>
      </c>
      <c r="B231" s="132" t="s">
        <v>26</v>
      </c>
      <c r="C231" s="383" t="s">
        <v>105</v>
      </c>
      <c r="D231" s="384"/>
      <c r="E231" s="385"/>
      <c r="F231" s="281"/>
      <c r="G231" s="282"/>
      <c r="H231" s="285"/>
      <c r="I231" s="286"/>
      <c r="J231" s="262"/>
      <c r="K231" s="263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51" t="s">
        <v>199</v>
      </c>
      <c r="D232" s="248"/>
      <c r="E232" s="249"/>
      <c r="F232" s="244"/>
      <c r="G232" s="245"/>
      <c r="H232" s="252"/>
      <c r="I232" s="253"/>
      <c r="J232" s="343"/>
      <c r="K232" s="344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50" t="s">
        <v>200</v>
      </c>
      <c r="D233" s="248"/>
      <c r="E233" s="249"/>
      <c r="F233" s="244" t="s">
        <v>201</v>
      </c>
      <c r="G233" s="245"/>
      <c r="H233" s="252" t="s">
        <v>88</v>
      </c>
      <c r="I233" s="253"/>
      <c r="J233" s="343">
        <v>100</v>
      </c>
      <c r="K233" s="344"/>
      <c r="M233" s="3"/>
      <c r="N233" s="1"/>
      <c r="O233" s="1"/>
      <c r="P233" s="1"/>
      <c r="Q233" s="1"/>
    </row>
    <row r="234" spans="1:17" s="30" customFormat="1" ht="82.5" customHeight="1">
      <c r="A234" s="50" t="s">
        <v>142</v>
      </c>
      <c r="B234" s="120" t="s">
        <v>148</v>
      </c>
      <c r="C234" s="314" t="s">
        <v>179</v>
      </c>
      <c r="D234" s="315"/>
      <c r="E234" s="316"/>
      <c r="F234" s="281"/>
      <c r="G234" s="282"/>
      <c r="H234" s="285"/>
      <c r="I234" s="286"/>
      <c r="J234" s="262"/>
      <c r="K234" s="263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227" t="s">
        <v>80</v>
      </c>
      <c r="D235" s="230"/>
      <c r="E235" s="231"/>
      <c r="F235" s="281"/>
      <c r="G235" s="282"/>
      <c r="H235" s="285"/>
      <c r="I235" s="286"/>
      <c r="J235" s="262"/>
      <c r="K235" s="263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302" t="s">
        <v>182</v>
      </c>
      <c r="D236" s="303"/>
      <c r="E236" s="304"/>
      <c r="F236" s="244" t="s">
        <v>181</v>
      </c>
      <c r="G236" s="245"/>
      <c r="H236" s="262" t="s">
        <v>133</v>
      </c>
      <c r="I236" s="263"/>
      <c r="J236" s="293">
        <v>42.1</v>
      </c>
      <c r="K236" s="294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215" t="s">
        <v>83</v>
      </c>
      <c r="D237" s="216"/>
      <c r="E237" s="217"/>
      <c r="F237" s="281"/>
      <c r="G237" s="282"/>
      <c r="H237" s="285"/>
      <c r="I237" s="286"/>
      <c r="J237" s="262"/>
      <c r="K237" s="263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18" t="s">
        <v>106</v>
      </c>
      <c r="D238" s="219"/>
      <c r="E238" s="220"/>
      <c r="F238" s="281" t="s">
        <v>103</v>
      </c>
      <c r="G238" s="282"/>
      <c r="H238" s="262" t="s">
        <v>133</v>
      </c>
      <c r="I238" s="263"/>
      <c r="J238" s="295">
        <v>421</v>
      </c>
      <c r="K238" s="296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15" t="s">
        <v>86</v>
      </c>
      <c r="D239" s="216"/>
      <c r="E239" s="217"/>
      <c r="F239" s="281"/>
      <c r="G239" s="282"/>
      <c r="H239" s="285"/>
      <c r="I239" s="286"/>
      <c r="J239" s="262"/>
      <c r="K239" s="263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302" t="s">
        <v>131</v>
      </c>
      <c r="D240" s="303"/>
      <c r="E240" s="304"/>
      <c r="F240" s="281" t="s">
        <v>82</v>
      </c>
      <c r="G240" s="282"/>
      <c r="H240" s="262" t="s">
        <v>88</v>
      </c>
      <c r="I240" s="263"/>
      <c r="J240" s="262">
        <v>100</v>
      </c>
      <c r="K240" s="263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51" t="s">
        <v>199</v>
      </c>
      <c r="D241" s="248"/>
      <c r="E241" s="249"/>
      <c r="F241" s="244"/>
      <c r="G241" s="245"/>
      <c r="H241" s="252"/>
      <c r="I241" s="253"/>
      <c r="J241" s="343"/>
      <c r="K241" s="344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50" t="s">
        <v>200</v>
      </c>
      <c r="D242" s="248"/>
      <c r="E242" s="249"/>
      <c r="F242" s="244" t="s">
        <v>201</v>
      </c>
      <c r="G242" s="245"/>
      <c r="H242" s="252" t="s">
        <v>88</v>
      </c>
      <c r="I242" s="253"/>
      <c r="J242" s="343">
        <v>100</v>
      </c>
      <c r="K242" s="344"/>
      <c r="M242" s="3"/>
      <c r="N242" s="1"/>
      <c r="O242" s="1"/>
      <c r="P242" s="1"/>
      <c r="Q242" s="1"/>
    </row>
    <row r="243" spans="1:17" s="30" customFormat="1" ht="51.75" customHeight="1">
      <c r="A243" s="50" t="s">
        <v>143</v>
      </c>
      <c r="B243" s="120" t="s">
        <v>148</v>
      </c>
      <c r="C243" s="317" t="s">
        <v>158</v>
      </c>
      <c r="D243" s="317"/>
      <c r="E243" s="317"/>
      <c r="F243" s="301"/>
      <c r="G243" s="301"/>
      <c r="H243" s="288"/>
      <c r="I243" s="288"/>
      <c r="J243" s="288"/>
      <c r="K243" s="288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227" t="s">
        <v>80</v>
      </c>
      <c r="D244" s="230"/>
      <c r="E244" s="231"/>
      <c r="F244" s="281"/>
      <c r="G244" s="282"/>
      <c r="H244" s="262"/>
      <c r="I244" s="263"/>
      <c r="J244" s="262"/>
      <c r="K244" s="263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318" t="s">
        <v>159</v>
      </c>
      <c r="D245" s="319"/>
      <c r="E245" s="320"/>
      <c r="F245" s="244" t="s">
        <v>181</v>
      </c>
      <c r="G245" s="245"/>
      <c r="H245" s="262" t="s">
        <v>133</v>
      </c>
      <c r="I245" s="263"/>
      <c r="J245" s="386">
        <v>500</v>
      </c>
      <c r="K245" s="386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215" t="s">
        <v>83</v>
      </c>
      <c r="D246" s="216"/>
      <c r="E246" s="217"/>
      <c r="F246" s="301"/>
      <c r="G246" s="301"/>
      <c r="H246" s="288"/>
      <c r="I246" s="288"/>
      <c r="J246" s="288"/>
      <c r="K246" s="288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218" t="s">
        <v>106</v>
      </c>
      <c r="D247" s="219"/>
      <c r="E247" s="220"/>
      <c r="F247" s="281" t="s">
        <v>103</v>
      </c>
      <c r="G247" s="282"/>
      <c r="H247" s="262" t="s">
        <v>133</v>
      </c>
      <c r="I247" s="263"/>
      <c r="J247" s="387">
        <v>50</v>
      </c>
      <c r="K247" s="387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215" t="s">
        <v>86</v>
      </c>
      <c r="D248" s="216"/>
      <c r="E248" s="217"/>
      <c r="F248" s="301"/>
      <c r="G248" s="301"/>
      <c r="H248" s="288"/>
      <c r="I248" s="288"/>
      <c r="J248" s="288"/>
      <c r="K248" s="288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318" t="s">
        <v>166</v>
      </c>
      <c r="D249" s="319"/>
      <c r="E249" s="320"/>
      <c r="F249" s="301" t="s">
        <v>82</v>
      </c>
      <c r="G249" s="301"/>
      <c r="H249" s="288" t="s">
        <v>88</v>
      </c>
      <c r="I249" s="288"/>
      <c r="J249" s="287">
        <v>10000</v>
      </c>
      <c r="K249" s="287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51" t="s">
        <v>199</v>
      </c>
      <c r="D250" s="248"/>
      <c r="E250" s="249"/>
      <c r="F250" s="244"/>
      <c r="G250" s="245"/>
      <c r="H250" s="252"/>
      <c r="I250" s="253"/>
      <c r="J250" s="343"/>
      <c r="K250" s="344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50" t="s">
        <v>200</v>
      </c>
      <c r="D251" s="248"/>
      <c r="E251" s="249"/>
      <c r="F251" s="244" t="s">
        <v>201</v>
      </c>
      <c r="G251" s="245"/>
      <c r="H251" s="252" t="s">
        <v>88</v>
      </c>
      <c r="I251" s="253"/>
      <c r="J251" s="343">
        <v>100</v>
      </c>
      <c r="K251" s="344"/>
      <c r="M251" s="3"/>
      <c r="N251" s="1"/>
      <c r="O251" s="1"/>
      <c r="P251" s="1"/>
      <c r="Q251" s="1"/>
    </row>
    <row r="252" spans="1:17" s="30" customFormat="1" ht="98.25" customHeight="1">
      <c r="A252" s="50" t="s">
        <v>144</v>
      </c>
      <c r="B252" s="120" t="s">
        <v>148</v>
      </c>
      <c r="C252" s="308" t="s">
        <v>165</v>
      </c>
      <c r="D252" s="309"/>
      <c r="E252" s="310"/>
      <c r="F252" s="301"/>
      <c r="G252" s="301"/>
      <c r="H252" s="288"/>
      <c r="I252" s="288"/>
      <c r="J252" s="287"/>
      <c r="K252" s="287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227" t="s">
        <v>80</v>
      </c>
      <c r="D253" s="230"/>
      <c r="E253" s="231"/>
      <c r="F253" s="301"/>
      <c r="G253" s="301"/>
      <c r="H253" s="288"/>
      <c r="I253" s="288"/>
      <c r="J253" s="287"/>
      <c r="K253" s="287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311" t="s">
        <v>136</v>
      </c>
      <c r="D254" s="312"/>
      <c r="E254" s="313"/>
      <c r="F254" s="244" t="s">
        <v>181</v>
      </c>
      <c r="G254" s="245"/>
      <c r="H254" s="262" t="s">
        <v>202</v>
      </c>
      <c r="I254" s="263"/>
      <c r="J254" s="287">
        <f>J256*J258</f>
        <v>87000</v>
      </c>
      <c r="K254" s="287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215" t="s">
        <v>83</v>
      </c>
      <c r="D255" s="216"/>
      <c r="E255" s="217"/>
      <c r="F255" s="281"/>
      <c r="G255" s="282"/>
      <c r="H255" s="285"/>
      <c r="I255" s="286"/>
      <c r="J255" s="287"/>
      <c r="K255" s="287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218" t="s">
        <v>106</v>
      </c>
      <c r="D256" s="219"/>
      <c r="E256" s="220"/>
      <c r="F256" s="281" t="s">
        <v>103</v>
      </c>
      <c r="G256" s="282"/>
      <c r="H256" s="262" t="s">
        <v>202</v>
      </c>
      <c r="I256" s="263"/>
      <c r="J256" s="388">
        <f>216-129</f>
        <v>87</v>
      </c>
      <c r="K256" s="388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215" t="s">
        <v>86</v>
      </c>
      <c r="D257" s="216"/>
      <c r="E257" s="217"/>
      <c r="F257" s="281"/>
      <c r="G257" s="282"/>
      <c r="H257" s="285"/>
      <c r="I257" s="286"/>
      <c r="J257" s="287"/>
      <c r="K257" s="287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218" t="s">
        <v>91</v>
      </c>
      <c r="D258" s="219"/>
      <c r="E258" s="220"/>
      <c r="F258" s="281" t="s">
        <v>82</v>
      </c>
      <c r="G258" s="282"/>
      <c r="H258" s="262" t="s">
        <v>88</v>
      </c>
      <c r="I258" s="263"/>
      <c r="J258" s="287">
        <v>1000</v>
      </c>
      <c r="K258" s="287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51" t="s">
        <v>199</v>
      </c>
      <c r="D259" s="248"/>
      <c r="E259" s="249"/>
      <c r="F259" s="244"/>
      <c r="G259" s="245"/>
      <c r="H259" s="252"/>
      <c r="I259" s="253"/>
      <c r="J259" s="343"/>
      <c r="K259" s="344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50" t="s">
        <v>200</v>
      </c>
      <c r="D260" s="248"/>
      <c r="E260" s="249"/>
      <c r="F260" s="244" t="s">
        <v>201</v>
      </c>
      <c r="G260" s="245"/>
      <c r="H260" s="252" t="s">
        <v>88</v>
      </c>
      <c r="I260" s="253"/>
      <c r="J260" s="343">
        <v>100</v>
      </c>
      <c r="K260" s="344"/>
      <c r="M260" s="3"/>
      <c r="N260" s="1"/>
      <c r="O260" s="1"/>
      <c r="P260" s="1"/>
      <c r="Q260" s="1"/>
    </row>
    <row r="261" spans="1:17" s="30" customFormat="1" ht="82.5" customHeight="1">
      <c r="A261" s="50" t="s">
        <v>147</v>
      </c>
      <c r="B261" s="120" t="s">
        <v>148</v>
      </c>
      <c r="C261" s="308" t="s">
        <v>174</v>
      </c>
      <c r="D261" s="309"/>
      <c r="E261" s="310"/>
      <c r="F261" s="301"/>
      <c r="G261" s="301"/>
      <c r="H261" s="288"/>
      <c r="I261" s="288"/>
      <c r="J261" s="389"/>
      <c r="K261" s="390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227" t="s">
        <v>80</v>
      </c>
      <c r="D262" s="230"/>
      <c r="E262" s="231"/>
      <c r="F262" s="301"/>
      <c r="G262" s="301"/>
      <c r="H262" s="288"/>
      <c r="I262" s="288"/>
      <c r="J262" s="389"/>
      <c r="K262" s="390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311" t="s">
        <v>167</v>
      </c>
      <c r="D263" s="312"/>
      <c r="E263" s="313"/>
      <c r="F263" s="244" t="s">
        <v>181</v>
      </c>
      <c r="G263" s="245"/>
      <c r="H263" s="262" t="s">
        <v>133</v>
      </c>
      <c r="I263" s="263"/>
      <c r="J263" s="293">
        <f>40-40</f>
        <v>0</v>
      </c>
      <c r="K263" s="294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215" t="s">
        <v>83</v>
      </c>
      <c r="D264" s="216"/>
      <c r="E264" s="217"/>
      <c r="F264" s="281"/>
      <c r="G264" s="282"/>
      <c r="H264" s="285"/>
      <c r="I264" s="286"/>
      <c r="J264" s="389"/>
      <c r="K264" s="390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218" t="s">
        <v>90</v>
      </c>
      <c r="D265" s="219"/>
      <c r="E265" s="220"/>
      <c r="F265" s="281" t="s">
        <v>103</v>
      </c>
      <c r="G265" s="282"/>
      <c r="H265" s="262" t="s">
        <v>88</v>
      </c>
      <c r="I265" s="263"/>
      <c r="J265" s="283">
        <f>40-40</f>
        <v>0</v>
      </c>
      <c r="K265" s="284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215" t="s">
        <v>86</v>
      </c>
      <c r="D266" s="216"/>
      <c r="E266" s="217"/>
      <c r="F266" s="281"/>
      <c r="G266" s="282"/>
      <c r="H266" s="285"/>
      <c r="I266" s="286"/>
      <c r="J266" s="389"/>
      <c r="K266" s="390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218" t="s">
        <v>91</v>
      </c>
      <c r="D267" s="219"/>
      <c r="E267" s="220"/>
      <c r="F267" s="281" t="s">
        <v>82</v>
      </c>
      <c r="G267" s="282"/>
      <c r="H267" s="262" t="s">
        <v>88</v>
      </c>
      <c r="I267" s="263"/>
      <c r="J267" s="386">
        <v>0</v>
      </c>
      <c r="K267" s="386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51" t="s">
        <v>199</v>
      </c>
      <c r="D268" s="248"/>
      <c r="E268" s="249"/>
      <c r="F268" s="244"/>
      <c r="G268" s="245"/>
      <c r="H268" s="252"/>
      <c r="I268" s="253"/>
      <c r="J268" s="343"/>
      <c r="K268" s="344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50" t="s">
        <v>200</v>
      </c>
      <c r="D269" s="248"/>
      <c r="E269" s="249"/>
      <c r="F269" s="244" t="s">
        <v>201</v>
      </c>
      <c r="G269" s="245"/>
      <c r="H269" s="252" t="s">
        <v>88</v>
      </c>
      <c r="I269" s="253"/>
      <c r="J269" s="343">
        <v>100</v>
      </c>
      <c r="K269" s="344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327" t="s">
        <v>122</v>
      </c>
      <c r="B271" s="327"/>
      <c r="C271" s="327"/>
      <c r="D271" s="327"/>
      <c r="E271" s="327"/>
      <c r="F271" s="327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289" t="s">
        <v>107</v>
      </c>
      <c r="B273" s="299" t="s">
        <v>108</v>
      </c>
      <c r="C273" s="299" t="s">
        <v>24</v>
      </c>
      <c r="D273" s="237" t="s">
        <v>123</v>
      </c>
      <c r="E273" s="237"/>
      <c r="F273" s="237"/>
      <c r="G273" s="237" t="s">
        <v>124</v>
      </c>
      <c r="H273" s="237"/>
      <c r="I273" s="237"/>
      <c r="J273" s="237" t="s">
        <v>125</v>
      </c>
      <c r="K273" s="237"/>
      <c r="L273" s="237"/>
      <c r="M273" s="237" t="s">
        <v>109</v>
      </c>
      <c r="N273" s="237"/>
    </row>
    <row r="274" spans="1:14" ht="31.5">
      <c r="A274" s="290"/>
      <c r="B274" s="300"/>
      <c r="C274" s="300"/>
      <c r="D274" s="48" t="s">
        <v>34</v>
      </c>
      <c r="E274" s="45" t="s">
        <v>35</v>
      </c>
      <c r="F274" s="50" t="s">
        <v>36</v>
      </c>
      <c r="G274" s="45" t="s">
        <v>34</v>
      </c>
      <c r="H274" s="45" t="s">
        <v>35</v>
      </c>
      <c r="I274" s="50" t="s">
        <v>36</v>
      </c>
      <c r="J274" s="51" t="s">
        <v>34</v>
      </c>
      <c r="K274" s="51" t="s">
        <v>35</v>
      </c>
      <c r="L274" s="103" t="s">
        <v>36</v>
      </c>
      <c r="M274" s="237"/>
      <c r="N274" s="237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270">
        <v>13</v>
      </c>
      <c r="N275" s="270"/>
    </row>
    <row r="276" spans="1:14" ht="57" customHeight="1">
      <c r="A276" s="305" t="s">
        <v>126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</row>
    <row r="277" ht="15" hidden="1">
      <c r="C277" s="6"/>
    </row>
    <row r="278" ht="15.75">
      <c r="C278" s="6"/>
    </row>
    <row r="279" ht="15.75">
      <c r="C279" s="6"/>
    </row>
    <row r="280" spans="1:3" ht="15.75">
      <c r="A280" s="1" t="s">
        <v>191</v>
      </c>
      <c r="C280" s="6"/>
    </row>
    <row r="281" spans="1:13" ht="15.75">
      <c r="A281" s="1" t="s">
        <v>129</v>
      </c>
      <c r="C281" s="6"/>
      <c r="G281" s="4"/>
      <c r="H281" s="4"/>
      <c r="J281" s="267" t="s">
        <v>192</v>
      </c>
      <c r="K281" s="267"/>
      <c r="L281" s="267"/>
      <c r="M281" s="76"/>
    </row>
    <row r="282" spans="3:13" ht="15.75">
      <c r="C282" s="6"/>
      <c r="G282" s="297" t="s">
        <v>110</v>
      </c>
      <c r="H282" s="297"/>
      <c r="J282" s="297" t="s">
        <v>111</v>
      </c>
      <c r="K282" s="297"/>
      <c r="L282" s="297"/>
      <c r="M282" s="78"/>
    </row>
    <row r="283" spans="3:13" ht="7.5" customHeight="1" hidden="1">
      <c r="C283" s="6"/>
      <c r="M283" s="76"/>
    </row>
    <row r="284" spans="1:13" ht="15">
      <c r="A284" s="6" t="s">
        <v>112</v>
      </c>
      <c r="B284" s="6"/>
      <c r="C284" s="6"/>
      <c r="M284" s="76"/>
    </row>
    <row r="285" spans="1:13" ht="15">
      <c r="A285" s="307" t="s">
        <v>113</v>
      </c>
      <c r="B285" s="307"/>
      <c r="C285" s="307"/>
      <c r="D285" s="307"/>
      <c r="M285" s="76"/>
    </row>
    <row r="286" spans="1:13" ht="15">
      <c r="A286" s="307" t="s">
        <v>114</v>
      </c>
      <c r="B286" s="307"/>
      <c r="C286" s="307"/>
      <c r="D286" s="307"/>
      <c r="M286" s="76"/>
    </row>
    <row r="287" spans="1:13" ht="15">
      <c r="A287" s="307" t="s">
        <v>115</v>
      </c>
      <c r="B287" s="307"/>
      <c r="C287" s="307"/>
      <c r="D287" s="307"/>
      <c r="G287" s="4"/>
      <c r="H287" s="4"/>
      <c r="J287" s="298" t="s">
        <v>184</v>
      </c>
      <c r="K287" s="298"/>
      <c r="L287" s="298"/>
      <c r="M287" s="76"/>
    </row>
    <row r="288" spans="3:13" ht="15">
      <c r="C288" s="6"/>
      <c r="G288" s="297" t="s">
        <v>110</v>
      </c>
      <c r="H288" s="297"/>
      <c r="J288" s="297" t="s">
        <v>111</v>
      </c>
      <c r="K288" s="297"/>
      <c r="L288" s="297"/>
      <c r="M288" s="78"/>
    </row>
    <row r="289" ht="15">
      <c r="C289" s="6"/>
    </row>
    <row r="290" ht="15">
      <c r="C290" s="6"/>
    </row>
    <row r="291" ht="15">
      <c r="C291" s="6"/>
    </row>
    <row r="292" spans="1:2" ht="15">
      <c r="A292" s="6"/>
      <c r="B292" s="6"/>
    </row>
    <row r="293" spans="1:11" ht="15">
      <c r="A293" s="6"/>
      <c r="B293" s="6"/>
      <c r="K293" s="19"/>
    </row>
  </sheetData>
  <sheetProtection/>
  <mergeCells count="716">
    <mergeCell ref="H268:I268"/>
    <mergeCell ref="J268:K268"/>
    <mergeCell ref="C269:E269"/>
    <mergeCell ref="F269:G269"/>
    <mergeCell ref="H269:I269"/>
    <mergeCell ref="J269:K269"/>
    <mergeCell ref="J264:K264"/>
    <mergeCell ref="C261:E261"/>
    <mergeCell ref="F261:G261"/>
    <mergeCell ref="H261:I261"/>
    <mergeCell ref="J261:K261"/>
    <mergeCell ref="C264:E264"/>
    <mergeCell ref="F264:G264"/>
    <mergeCell ref="J263:K263"/>
    <mergeCell ref="C263:E263"/>
    <mergeCell ref="F257:G257"/>
    <mergeCell ref="C258:E258"/>
    <mergeCell ref="H257:I257"/>
    <mergeCell ref="J257:K257"/>
    <mergeCell ref="H259:I259"/>
    <mergeCell ref="J259:K259"/>
    <mergeCell ref="C257:E257"/>
    <mergeCell ref="C259:E259"/>
    <mergeCell ref="F259:G259"/>
    <mergeCell ref="H241:I241"/>
    <mergeCell ref="J241:K241"/>
    <mergeCell ref="C240:E240"/>
    <mergeCell ref="F240:G240"/>
    <mergeCell ref="H242:I242"/>
    <mergeCell ref="J242:K242"/>
    <mergeCell ref="C242:E242"/>
    <mergeCell ref="F242:G242"/>
    <mergeCell ref="C241:E241"/>
    <mergeCell ref="F241:G241"/>
    <mergeCell ref="C239:E239"/>
    <mergeCell ref="F239:G239"/>
    <mergeCell ref="H239:I239"/>
    <mergeCell ref="J239:K239"/>
    <mergeCell ref="H240:I240"/>
    <mergeCell ref="J240:K240"/>
    <mergeCell ref="H232:I232"/>
    <mergeCell ref="J232:K232"/>
    <mergeCell ref="H231:I231"/>
    <mergeCell ref="J231:K231"/>
    <mergeCell ref="C231:E231"/>
    <mergeCell ref="F231:G231"/>
    <mergeCell ref="F203:G203"/>
    <mergeCell ref="C223:E223"/>
    <mergeCell ref="F223:G223"/>
    <mergeCell ref="C214:E214"/>
    <mergeCell ref="F214:G214"/>
    <mergeCell ref="C232:E232"/>
    <mergeCell ref="F232:G232"/>
    <mergeCell ref="C210:E210"/>
    <mergeCell ref="F210:G210"/>
    <mergeCell ref="C208:E208"/>
    <mergeCell ref="J212:K212"/>
    <mergeCell ref="C184:E184"/>
    <mergeCell ref="F184:G184"/>
    <mergeCell ref="C202:E202"/>
    <mergeCell ref="F202:G202"/>
    <mergeCell ref="C185:E185"/>
    <mergeCell ref="F185:G185"/>
    <mergeCell ref="C212:E212"/>
    <mergeCell ref="F212:G212"/>
    <mergeCell ref="C203:E203"/>
    <mergeCell ref="J166:K166"/>
    <mergeCell ref="C176:E176"/>
    <mergeCell ref="F176:G176"/>
    <mergeCell ref="H176:I176"/>
    <mergeCell ref="J176:K176"/>
    <mergeCell ref="C174:E174"/>
    <mergeCell ref="F174:G174"/>
    <mergeCell ref="H172:I172"/>
    <mergeCell ref="J172:K172"/>
    <mergeCell ref="H174:I174"/>
    <mergeCell ref="C130:E130"/>
    <mergeCell ref="F130:G130"/>
    <mergeCell ref="H138:I138"/>
    <mergeCell ref="J138:K138"/>
    <mergeCell ref="C131:E131"/>
    <mergeCell ref="F131:G131"/>
    <mergeCell ref="H130:I130"/>
    <mergeCell ref="J130:K130"/>
    <mergeCell ref="C135:E135"/>
    <mergeCell ref="F135:G135"/>
    <mergeCell ref="H139:I139"/>
    <mergeCell ref="J139:K139"/>
    <mergeCell ref="H136:I136"/>
    <mergeCell ref="J136:K136"/>
    <mergeCell ref="H131:I131"/>
    <mergeCell ref="J131:K131"/>
    <mergeCell ref="H137:I137"/>
    <mergeCell ref="J137:K137"/>
    <mergeCell ref="H134:I134"/>
    <mergeCell ref="J134:K134"/>
    <mergeCell ref="H140:I140"/>
    <mergeCell ref="J140:K140"/>
    <mergeCell ref="G282:H282"/>
    <mergeCell ref="J282:L282"/>
    <mergeCell ref="J273:L273"/>
    <mergeCell ref="G273:I273"/>
    <mergeCell ref="F160:G160"/>
    <mergeCell ref="J266:K266"/>
    <mergeCell ref="F166:G166"/>
    <mergeCell ref="H166:I166"/>
    <mergeCell ref="J157:K157"/>
    <mergeCell ref="H156:I156"/>
    <mergeCell ref="J156:K156"/>
    <mergeCell ref="H154:I154"/>
    <mergeCell ref="J154:K154"/>
    <mergeCell ref="F155:G155"/>
    <mergeCell ref="H155:I155"/>
    <mergeCell ref="J155:K155"/>
    <mergeCell ref="F154:G154"/>
    <mergeCell ref="A273:A274"/>
    <mergeCell ref="B273:B274"/>
    <mergeCell ref="C273:C274"/>
    <mergeCell ref="D273:F273"/>
    <mergeCell ref="G288:H288"/>
    <mergeCell ref="C155:E155"/>
    <mergeCell ref="H157:I157"/>
    <mergeCell ref="H212:I212"/>
    <mergeCell ref="C227:E227"/>
    <mergeCell ref="F227:G227"/>
    <mergeCell ref="J288:L288"/>
    <mergeCell ref="A285:D285"/>
    <mergeCell ref="A286:D286"/>
    <mergeCell ref="A287:D287"/>
    <mergeCell ref="J287:L287"/>
    <mergeCell ref="C156:E156"/>
    <mergeCell ref="F156:G156"/>
    <mergeCell ref="C165:E165"/>
    <mergeCell ref="F165:G165"/>
    <mergeCell ref="C164:E164"/>
    <mergeCell ref="M275:N275"/>
    <mergeCell ref="A276:N276"/>
    <mergeCell ref="J281:L281"/>
    <mergeCell ref="C157:E157"/>
    <mergeCell ref="F157:G157"/>
    <mergeCell ref="J265:K265"/>
    <mergeCell ref="C266:E266"/>
    <mergeCell ref="F266:G266"/>
    <mergeCell ref="H266:I266"/>
    <mergeCell ref="A271:F271"/>
    <mergeCell ref="M273:N274"/>
    <mergeCell ref="C267:E267"/>
    <mergeCell ref="F267:G267"/>
    <mergeCell ref="H267:I267"/>
    <mergeCell ref="J267:K267"/>
    <mergeCell ref="F265:G265"/>
    <mergeCell ref="H265:I265"/>
    <mergeCell ref="C265:E265"/>
    <mergeCell ref="C268:E268"/>
    <mergeCell ref="F268:G268"/>
    <mergeCell ref="H264:I264"/>
    <mergeCell ref="C260:E260"/>
    <mergeCell ref="F260:G260"/>
    <mergeCell ref="F263:G263"/>
    <mergeCell ref="H260:I260"/>
    <mergeCell ref="C262:E262"/>
    <mergeCell ref="F262:G262"/>
    <mergeCell ref="H263:I263"/>
    <mergeCell ref="C256:E256"/>
    <mergeCell ref="F256:G256"/>
    <mergeCell ref="H256:I256"/>
    <mergeCell ref="J256:K256"/>
    <mergeCell ref="H262:I262"/>
    <mergeCell ref="J262:K262"/>
    <mergeCell ref="F258:G258"/>
    <mergeCell ref="H258:I258"/>
    <mergeCell ref="J258:K258"/>
    <mergeCell ref="J260:K260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H253:I253"/>
    <mergeCell ref="J253:K253"/>
    <mergeCell ref="C251:E251"/>
    <mergeCell ref="F251:G251"/>
    <mergeCell ref="H251:I251"/>
    <mergeCell ref="J251:K251"/>
    <mergeCell ref="C252:E252"/>
    <mergeCell ref="F252:G252"/>
    <mergeCell ref="C247:E247"/>
    <mergeCell ref="F247:G247"/>
    <mergeCell ref="C253:E253"/>
    <mergeCell ref="F253:G253"/>
    <mergeCell ref="C250:E250"/>
    <mergeCell ref="F250:G250"/>
    <mergeCell ref="C249:E249"/>
    <mergeCell ref="F249:G249"/>
    <mergeCell ref="C248:E248"/>
    <mergeCell ref="F248:G248"/>
    <mergeCell ref="H248:I248"/>
    <mergeCell ref="J248:K248"/>
    <mergeCell ref="H252:I252"/>
    <mergeCell ref="J252:K252"/>
    <mergeCell ref="H247:I247"/>
    <mergeCell ref="J247:K247"/>
    <mergeCell ref="H250:I250"/>
    <mergeCell ref="J250:K250"/>
    <mergeCell ref="H249:I249"/>
    <mergeCell ref="J249:K249"/>
    <mergeCell ref="H245:I245"/>
    <mergeCell ref="J245:K245"/>
    <mergeCell ref="C246:E246"/>
    <mergeCell ref="F246:G246"/>
    <mergeCell ref="H246:I246"/>
    <mergeCell ref="J246:K246"/>
    <mergeCell ref="C245:E245"/>
    <mergeCell ref="F245:G245"/>
    <mergeCell ref="H243:I243"/>
    <mergeCell ref="J243:K243"/>
    <mergeCell ref="C244:E244"/>
    <mergeCell ref="F244:G244"/>
    <mergeCell ref="H244:I244"/>
    <mergeCell ref="J244:K244"/>
    <mergeCell ref="C243:E243"/>
    <mergeCell ref="F243:G243"/>
    <mergeCell ref="H238:I238"/>
    <mergeCell ref="J238:K238"/>
    <mergeCell ref="C237:E237"/>
    <mergeCell ref="F237:G237"/>
    <mergeCell ref="H237:I237"/>
    <mergeCell ref="J237:K237"/>
    <mergeCell ref="C238:E238"/>
    <mergeCell ref="F238:G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H230:I230"/>
    <mergeCell ref="J230:K230"/>
    <mergeCell ref="C229:E229"/>
    <mergeCell ref="F229:G229"/>
    <mergeCell ref="H229:I229"/>
    <mergeCell ref="J229:K229"/>
    <mergeCell ref="C230:E230"/>
    <mergeCell ref="F230:G230"/>
    <mergeCell ref="H227:I227"/>
    <mergeCell ref="J227:K227"/>
    <mergeCell ref="C228:E228"/>
    <mergeCell ref="F228:G228"/>
    <mergeCell ref="H228:I228"/>
    <mergeCell ref="J228:K228"/>
    <mergeCell ref="H225:I225"/>
    <mergeCell ref="J225:K225"/>
    <mergeCell ref="C226:E226"/>
    <mergeCell ref="F226:G226"/>
    <mergeCell ref="H226:I226"/>
    <mergeCell ref="J226:K226"/>
    <mergeCell ref="C225:E225"/>
    <mergeCell ref="F225:G225"/>
    <mergeCell ref="H223:I223"/>
    <mergeCell ref="J223:K223"/>
    <mergeCell ref="C224:E224"/>
    <mergeCell ref="F224:G224"/>
    <mergeCell ref="H224:I224"/>
    <mergeCell ref="J224:K224"/>
    <mergeCell ref="H221:I221"/>
    <mergeCell ref="J221:K221"/>
    <mergeCell ref="C222:E222"/>
    <mergeCell ref="F222:G222"/>
    <mergeCell ref="H222:I222"/>
    <mergeCell ref="J222:K222"/>
    <mergeCell ref="C221:E221"/>
    <mergeCell ref="F221:G221"/>
    <mergeCell ref="H220:I220"/>
    <mergeCell ref="J220:K220"/>
    <mergeCell ref="H219:I219"/>
    <mergeCell ref="J219:K219"/>
    <mergeCell ref="C220:E220"/>
    <mergeCell ref="F220:G220"/>
    <mergeCell ref="C219:E219"/>
    <mergeCell ref="F219:G219"/>
    <mergeCell ref="H218:I218"/>
    <mergeCell ref="J218:K218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5:I215"/>
    <mergeCell ref="J215:K215"/>
    <mergeCell ref="C215:E215"/>
    <mergeCell ref="F215:G215"/>
    <mergeCell ref="C216:E216"/>
    <mergeCell ref="F216:G216"/>
    <mergeCell ref="H214:I214"/>
    <mergeCell ref="J214:K214"/>
    <mergeCell ref="H213:I213"/>
    <mergeCell ref="J213:K213"/>
    <mergeCell ref="C213:E213"/>
    <mergeCell ref="F213:G213"/>
    <mergeCell ref="H210:I210"/>
    <mergeCell ref="J210:K210"/>
    <mergeCell ref="H211:I211"/>
    <mergeCell ref="J211:K211"/>
    <mergeCell ref="C211:E211"/>
    <mergeCell ref="F211:G211"/>
    <mergeCell ref="F208:G208"/>
    <mergeCell ref="H208:I208"/>
    <mergeCell ref="J208:K208"/>
    <mergeCell ref="C209:E209"/>
    <mergeCell ref="F209:G209"/>
    <mergeCell ref="H209:I209"/>
    <mergeCell ref="J209:K209"/>
    <mergeCell ref="C206:E206"/>
    <mergeCell ref="F206:G206"/>
    <mergeCell ref="C207:E207"/>
    <mergeCell ref="F207:G207"/>
    <mergeCell ref="H207:I207"/>
    <mergeCell ref="J207:K207"/>
    <mergeCell ref="H202:I202"/>
    <mergeCell ref="J202:K202"/>
    <mergeCell ref="C201:E201"/>
    <mergeCell ref="F201:G201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H200:I200"/>
    <mergeCell ref="J200:K200"/>
    <mergeCell ref="H201:I201"/>
    <mergeCell ref="J201:K201"/>
    <mergeCell ref="H203:I203"/>
    <mergeCell ref="J203:K203"/>
    <mergeCell ref="C199:E199"/>
    <mergeCell ref="F199:G199"/>
    <mergeCell ref="H199:I199"/>
    <mergeCell ref="J199:K199"/>
    <mergeCell ref="C200:E200"/>
    <mergeCell ref="F200:G200"/>
    <mergeCell ref="H198:I198"/>
    <mergeCell ref="J198:K198"/>
    <mergeCell ref="C197:E197"/>
    <mergeCell ref="F197:G197"/>
    <mergeCell ref="H197:I197"/>
    <mergeCell ref="J197:K197"/>
    <mergeCell ref="C198:E198"/>
    <mergeCell ref="F198:G198"/>
    <mergeCell ref="H196:I196"/>
    <mergeCell ref="J196:K196"/>
    <mergeCell ref="C195:E195"/>
    <mergeCell ref="F195:G195"/>
    <mergeCell ref="H195:I195"/>
    <mergeCell ref="J195:K195"/>
    <mergeCell ref="C196:E196"/>
    <mergeCell ref="F196:G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C190:E190"/>
    <mergeCell ref="F190:G190"/>
    <mergeCell ref="C187:E187"/>
    <mergeCell ref="F187:G187"/>
    <mergeCell ref="H187:I187"/>
    <mergeCell ref="J187:K187"/>
    <mergeCell ref="H184:I184"/>
    <mergeCell ref="J184:K184"/>
    <mergeCell ref="H188:I188"/>
    <mergeCell ref="J188:K188"/>
    <mergeCell ref="H185:I185"/>
    <mergeCell ref="J185:K185"/>
    <mergeCell ref="C183:E183"/>
    <mergeCell ref="F183:G183"/>
    <mergeCell ref="H183:I183"/>
    <mergeCell ref="J183:K183"/>
    <mergeCell ref="C186:E186"/>
    <mergeCell ref="F186:G186"/>
    <mergeCell ref="H186:I186"/>
    <mergeCell ref="J186:K186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H178:I178"/>
    <mergeCell ref="J178:K178"/>
    <mergeCell ref="H175:I175"/>
    <mergeCell ref="J175:K175"/>
    <mergeCell ref="H177:I177"/>
    <mergeCell ref="J177:K177"/>
    <mergeCell ref="C172:E172"/>
    <mergeCell ref="F172:G172"/>
    <mergeCell ref="C178:E178"/>
    <mergeCell ref="F178:G178"/>
    <mergeCell ref="C175:E175"/>
    <mergeCell ref="F175:G175"/>
    <mergeCell ref="C177:E177"/>
    <mergeCell ref="F177:G177"/>
    <mergeCell ref="J174:K174"/>
    <mergeCell ref="C173:E173"/>
    <mergeCell ref="F173:G173"/>
    <mergeCell ref="H173:I173"/>
    <mergeCell ref="J173:K173"/>
    <mergeCell ref="H170:I170"/>
    <mergeCell ref="J170:K170"/>
    <mergeCell ref="C171:E171"/>
    <mergeCell ref="F171:G171"/>
    <mergeCell ref="H171:I171"/>
    <mergeCell ref="J171:K171"/>
    <mergeCell ref="C170:E170"/>
    <mergeCell ref="F170:G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H164:I164"/>
    <mergeCell ref="J164:K164"/>
    <mergeCell ref="C167:E167"/>
    <mergeCell ref="F167:G167"/>
    <mergeCell ref="H167:I167"/>
    <mergeCell ref="J167:K167"/>
    <mergeCell ref="F164:G164"/>
    <mergeCell ref="H165:I165"/>
    <mergeCell ref="J165:K165"/>
    <mergeCell ref="C166:E166"/>
    <mergeCell ref="H162:I162"/>
    <mergeCell ref="J162:K162"/>
    <mergeCell ref="C163:E163"/>
    <mergeCell ref="F163:G163"/>
    <mergeCell ref="H163:I163"/>
    <mergeCell ref="J163:K163"/>
    <mergeCell ref="C162:E162"/>
    <mergeCell ref="F162:G162"/>
    <mergeCell ref="H160:I160"/>
    <mergeCell ref="J160:K160"/>
    <mergeCell ref="C161:E161"/>
    <mergeCell ref="F161:G161"/>
    <mergeCell ref="H161:I161"/>
    <mergeCell ref="J161:K161"/>
    <mergeCell ref="C160:E160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F152:G152"/>
    <mergeCell ref="H152:I152"/>
    <mergeCell ref="J152:K152"/>
    <mergeCell ref="F153:G153"/>
    <mergeCell ref="H153:I153"/>
    <mergeCell ref="J153:K153"/>
    <mergeCell ref="F150:G150"/>
    <mergeCell ref="H150:I150"/>
    <mergeCell ref="J150:K150"/>
    <mergeCell ref="F151:G151"/>
    <mergeCell ref="H151:I151"/>
    <mergeCell ref="J151:K151"/>
    <mergeCell ref="F148:G148"/>
    <mergeCell ref="H148:I148"/>
    <mergeCell ref="J148:K148"/>
    <mergeCell ref="F149:G149"/>
    <mergeCell ref="H149:I149"/>
    <mergeCell ref="J149:K149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H141:I141"/>
    <mergeCell ref="J141:K141"/>
    <mergeCell ref="C144:E144"/>
    <mergeCell ref="F144:G144"/>
    <mergeCell ref="H144:I144"/>
    <mergeCell ref="J144:K144"/>
    <mergeCell ref="C142:E142"/>
    <mergeCell ref="F142:G142"/>
    <mergeCell ref="C141:E141"/>
    <mergeCell ref="F141:G141"/>
    <mergeCell ref="C145:E145"/>
    <mergeCell ref="F145:G145"/>
    <mergeCell ref="H145:I145"/>
    <mergeCell ref="J145:K145"/>
    <mergeCell ref="H142:I142"/>
    <mergeCell ref="J142:K142"/>
    <mergeCell ref="C143:E143"/>
    <mergeCell ref="F143:G143"/>
    <mergeCell ref="H143:I143"/>
    <mergeCell ref="J143:K143"/>
    <mergeCell ref="C140:E140"/>
    <mergeCell ref="F140:G140"/>
    <mergeCell ref="C136:E136"/>
    <mergeCell ref="F136:G136"/>
    <mergeCell ref="C139:E139"/>
    <mergeCell ref="F139:G139"/>
    <mergeCell ref="C138:E138"/>
    <mergeCell ref="C137:E137"/>
    <mergeCell ref="F137:G137"/>
    <mergeCell ref="F138:G138"/>
    <mergeCell ref="H135:I135"/>
    <mergeCell ref="J135:K135"/>
    <mergeCell ref="C134:E134"/>
    <mergeCell ref="F134:G134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A114:G114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H123:I123"/>
    <mergeCell ref="C120:E120"/>
    <mergeCell ref="F120:G120"/>
    <mergeCell ref="H120:I120"/>
    <mergeCell ref="C123:E123"/>
    <mergeCell ref="F123:G123"/>
    <mergeCell ref="H121:I121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113:G113"/>
    <mergeCell ref="A109:G109"/>
    <mergeCell ref="A107:G107"/>
    <mergeCell ref="A108:G108"/>
    <mergeCell ref="A103:G103"/>
    <mergeCell ref="A104:G104"/>
    <mergeCell ref="A101:G101"/>
    <mergeCell ref="A99:G99"/>
    <mergeCell ref="A102:G102"/>
    <mergeCell ref="D94:M94"/>
    <mergeCell ref="A105:G105"/>
    <mergeCell ref="A106:G106"/>
    <mergeCell ref="A89:C89"/>
    <mergeCell ref="A90:C90"/>
    <mergeCell ref="D90:M90"/>
    <mergeCell ref="A93:C93"/>
    <mergeCell ref="D93:M93"/>
    <mergeCell ref="D89:M89"/>
    <mergeCell ref="A98:G98"/>
    <mergeCell ref="A100:G100"/>
    <mergeCell ref="B96:M96"/>
    <mergeCell ref="D66:H66"/>
    <mergeCell ref="D67:H67"/>
    <mergeCell ref="D78:H78"/>
    <mergeCell ref="D79:H79"/>
    <mergeCell ref="A94:C94"/>
    <mergeCell ref="D83:H83"/>
    <mergeCell ref="D60:H60"/>
    <mergeCell ref="D77:H77"/>
    <mergeCell ref="A88:C88"/>
    <mergeCell ref="D80:H80"/>
    <mergeCell ref="D81:H81"/>
    <mergeCell ref="D84:H84"/>
    <mergeCell ref="D85:H85"/>
    <mergeCell ref="D88:M88"/>
    <mergeCell ref="D71:H71"/>
    <mergeCell ref="D72:H72"/>
    <mergeCell ref="D61:H61"/>
    <mergeCell ref="D63:H63"/>
    <mergeCell ref="D52:K52"/>
    <mergeCell ref="D68:H68"/>
    <mergeCell ref="D58:H58"/>
    <mergeCell ref="D64:H64"/>
    <mergeCell ref="D53:K53"/>
    <mergeCell ref="B55:N55"/>
    <mergeCell ref="D57:H57"/>
    <mergeCell ref="B48:C48"/>
    <mergeCell ref="B49:N49"/>
    <mergeCell ref="D59:H59"/>
    <mergeCell ref="D62:H62"/>
    <mergeCell ref="D69:H69"/>
    <mergeCell ref="D76:H76"/>
    <mergeCell ref="D73:H73"/>
    <mergeCell ref="D74:H74"/>
    <mergeCell ref="D75:H75"/>
    <mergeCell ref="D70:H70"/>
    <mergeCell ref="B33:J33"/>
    <mergeCell ref="B34:N34"/>
    <mergeCell ref="B21:C21"/>
    <mergeCell ref="D17:I17"/>
    <mergeCell ref="D65:H65"/>
    <mergeCell ref="B42:M42"/>
    <mergeCell ref="B43:M43"/>
    <mergeCell ref="B44:M44"/>
    <mergeCell ref="B45:M45"/>
    <mergeCell ref="B46:N46"/>
    <mergeCell ref="B27:C27"/>
    <mergeCell ref="D27:M27"/>
    <mergeCell ref="B37:N37"/>
    <mergeCell ref="B29:N29"/>
    <mergeCell ref="I11:M11"/>
    <mergeCell ref="B31:N31"/>
    <mergeCell ref="B36:N36"/>
    <mergeCell ref="B32:N32"/>
    <mergeCell ref="B24:C24"/>
    <mergeCell ref="B35:N35"/>
    <mergeCell ref="I2:M2"/>
    <mergeCell ref="I3:M3"/>
    <mergeCell ref="I4:M4"/>
    <mergeCell ref="I6:M6"/>
    <mergeCell ref="B50:N50"/>
    <mergeCell ref="B40:N40"/>
    <mergeCell ref="B39:N39"/>
    <mergeCell ref="B41:M41"/>
    <mergeCell ref="B38:N38"/>
    <mergeCell ref="D19:I19"/>
    <mergeCell ref="I13:M13"/>
    <mergeCell ref="I14:M16"/>
    <mergeCell ref="D18:I18"/>
    <mergeCell ref="I7:M7"/>
    <mergeCell ref="I8:M8"/>
    <mergeCell ref="I9:M9"/>
    <mergeCell ref="I12:M12"/>
    <mergeCell ref="I10:M1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72" t="s">
        <v>0</v>
      </c>
      <c r="J6" s="372"/>
      <c r="K6" s="372"/>
      <c r="L6" s="372"/>
      <c r="M6" s="372"/>
    </row>
    <row r="7" spans="9:13" ht="15.75">
      <c r="I7" s="372" t="s">
        <v>2</v>
      </c>
      <c r="J7" s="372"/>
      <c r="K7" s="372"/>
      <c r="L7" s="372"/>
      <c r="M7" s="372"/>
    </row>
    <row r="8" spans="9:13" ht="15.75">
      <c r="I8" s="372"/>
      <c r="J8" s="372"/>
      <c r="K8" s="372"/>
      <c r="L8" s="372"/>
      <c r="M8" s="372"/>
    </row>
    <row r="9" spans="9:13" ht="15.75">
      <c r="I9" s="374" t="s">
        <v>3</v>
      </c>
      <c r="J9" s="374"/>
      <c r="K9" s="374"/>
      <c r="L9" s="374"/>
      <c r="M9" s="374"/>
    </row>
    <row r="10" spans="9:13" ht="15.75">
      <c r="I10" s="375" t="s">
        <v>4</v>
      </c>
      <c r="J10" s="375"/>
      <c r="K10" s="375"/>
      <c r="L10" s="375"/>
      <c r="M10" s="375"/>
    </row>
    <row r="11" spans="9:13" ht="15.75">
      <c r="I11" s="376" t="s">
        <v>5</v>
      </c>
      <c r="J11" s="376"/>
      <c r="K11" s="376"/>
      <c r="L11" s="376"/>
      <c r="M11" s="376"/>
    </row>
    <row r="12" spans="9:13" ht="15.75">
      <c r="I12" s="372" t="s">
        <v>6</v>
      </c>
      <c r="J12" s="372"/>
      <c r="K12" s="372"/>
      <c r="L12" s="372"/>
      <c r="M12" s="372"/>
    </row>
    <row r="13" spans="9:13" ht="15.75">
      <c r="I13" s="372" t="s">
        <v>7</v>
      </c>
      <c r="J13" s="372"/>
      <c r="K13" s="372"/>
      <c r="L13" s="372"/>
      <c r="M13" s="372"/>
    </row>
    <row r="14" spans="9:13" ht="15.75" customHeight="1">
      <c r="I14" s="366" t="s">
        <v>206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0" t="s">
        <v>8</v>
      </c>
      <c r="E17" s="370"/>
      <c r="F17" s="370"/>
      <c r="G17" s="370"/>
      <c r="H17" s="370"/>
      <c r="I17" s="370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183</v>
      </c>
      <c r="E19" s="370"/>
      <c r="F19" s="370"/>
      <c r="G19" s="370"/>
      <c r="H19" s="370"/>
      <c r="I19" s="370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7" t="s">
        <v>140</v>
      </c>
      <c r="C27" s="377"/>
      <c r="D27" s="377" t="s">
        <v>13</v>
      </c>
      <c r="E27" s="377"/>
      <c r="F27" s="377"/>
      <c r="G27" s="377"/>
      <c r="H27" s="377"/>
      <c r="I27" s="377"/>
      <c r="J27" s="377"/>
      <c r="K27" s="377"/>
      <c r="L27" s="377"/>
      <c r="M27" s="377"/>
    </row>
    <row r="28" ht="15.75">
      <c r="C28" s="1" t="s">
        <v>14</v>
      </c>
    </row>
    <row r="29" spans="2:14" ht="21" customHeight="1">
      <c r="B29" s="367" t="s">
        <v>205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56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</row>
    <row r="36" spans="1:14" ht="22.5" customHeight="1">
      <c r="A36" s="9"/>
      <c r="B36" s="356" t="s">
        <v>132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20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18" customHeight="1">
      <c r="A38" s="9"/>
      <c r="B38" s="356" t="s">
        <v>176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2:14" ht="17.25" customHeight="1">
      <c r="B39" s="365" t="s">
        <v>170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</row>
    <row r="40" spans="2:14" ht="19.5" customHeight="1">
      <c r="B40" s="359" t="s">
        <v>169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</row>
    <row r="41" spans="2:14" ht="19.5" customHeight="1">
      <c r="B41" s="359" t="s">
        <v>177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21"/>
    </row>
    <row r="42" spans="2:14" ht="19.5" customHeight="1">
      <c r="B42" s="359" t="s">
        <v>186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19.5" customHeight="1">
      <c r="B43" s="359" t="s">
        <v>187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121"/>
    </row>
    <row r="44" spans="2:14" ht="19.5" customHeight="1">
      <c r="B44" s="359" t="s">
        <v>188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121"/>
    </row>
    <row r="45" spans="2:14" ht="19.5" customHeight="1">
      <c r="B45" s="359" t="s">
        <v>189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21"/>
    </row>
    <row r="46" spans="2:14" ht="19.5" customHeight="1">
      <c r="B46" s="359" t="s">
        <v>194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2:14" ht="19.5" customHeight="1">
      <c r="B47" s="359" t="s">
        <v>204</v>
      </c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327" t="s">
        <v>21</v>
      </c>
      <c r="C49" s="327"/>
    </row>
    <row r="50" spans="2:14" ht="30" customHeight="1">
      <c r="B50" s="306" t="s">
        <v>171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</row>
    <row r="51" spans="2:14" ht="19.5" customHeight="1">
      <c r="B51" s="364" t="s">
        <v>22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23</v>
      </c>
      <c r="B53" s="84" t="s">
        <v>24</v>
      </c>
      <c r="C53" s="84" t="s">
        <v>116</v>
      </c>
      <c r="D53" s="357" t="s">
        <v>25</v>
      </c>
      <c r="E53" s="357"/>
      <c r="F53" s="357"/>
      <c r="G53" s="357"/>
      <c r="H53" s="357"/>
      <c r="I53" s="357"/>
      <c r="J53" s="357"/>
      <c r="K53" s="357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371"/>
      <c r="E54" s="371"/>
      <c r="F54" s="371"/>
      <c r="G54" s="371"/>
      <c r="H54" s="371"/>
      <c r="I54" s="371"/>
      <c r="J54" s="371"/>
      <c r="K54" s="371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238" t="s">
        <v>127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23</v>
      </c>
      <c r="B58" s="45" t="s">
        <v>24</v>
      </c>
      <c r="C58" s="45" t="s">
        <v>116</v>
      </c>
      <c r="D58" s="237" t="s">
        <v>117</v>
      </c>
      <c r="E58" s="237"/>
      <c r="F58" s="237"/>
      <c r="G58" s="237"/>
      <c r="H58" s="237"/>
      <c r="I58" s="45" t="s">
        <v>34</v>
      </c>
      <c r="J58" s="45" t="s">
        <v>35</v>
      </c>
      <c r="K58" s="45" t="s">
        <v>36</v>
      </c>
    </row>
    <row r="59" spans="1:11" ht="19.5" customHeight="1">
      <c r="A59" s="16">
        <v>1</v>
      </c>
      <c r="B59" s="45">
        <v>2</v>
      </c>
      <c r="C59" s="45">
        <v>3</v>
      </c>
      <c r="D59" s="240">
        <v>4</v>
      </c>
      <c r="E59" s="240"/>
      <c r="F59" s="240"/>
      <c r="G59" s="240"/>
      <c r="H59" s="240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37</v>
      </c>
      <c r="B60" s="56">
        <f>B54</f>
        <v>0</v>
      </c>
      <c r="C60" s="57">
        <f>C54</f>
        <v>0</v>
      </c>
      <c r="D60" s="345" t="s">
        <v>38</v>
      </c>
      <c r="E60" s="345"/>
      <c r="F60" s="345"/>
      <c r="G60" s="345"/>
      <c r="H60" s="345"/>
      <c r="I60" s="18"/>
      <c r="J60" s="18"/>
      <c r="K60" s="18"/>
      <c r="L60" s="63"/>
      <c r="M60" s="19"/>
    </row>
    <row r="61" spans="1:11" ht="95.25" customHeight="1" collapsed="1">
      <c r="A61" s="36" t="s">
        <v>37</v>
      </c>
      <c r="B61" s="16">
        <v>1513400</v>
      </c>
      <c r="C61" s="81">
        <v>1090</v>
      </c>
      <c r="D61" s="358" t="s">
        <v>178</v>
      </c>
      <c r="E61" s="358"/>
      <c r="F61" s="358"/>
      <c r="G61" s="358"/>
      <c r="H61" s="358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39</v>
      </c>
      <c r="B62" s="58">
        <f>B54</f>
        <v>0</v>
      </c>
      <c r="C62" s="14" t="e">
        <f>#REF!</f>
        <v>#REF!</v>
      </c>
      <c r="D62" s="345" t="s">
        <v>40</v>
      </c>
      <c r="E62" s="345"/>
      <c r="F62" s="345"/>
      <c r="G62" s="345"/>
      <c r="H62" s="345"/>
      <c r="I62" s="18"/>
      <c r="J62" s="18"/>
      <c r="K62" s="18"/>
      <c r="L62" s="63"/>
      <c r="M62" s="3"/>
    </row>
    <row r="63" spans="1:14" ht="35.25" customHeight="1" collapsed="1">
      <c r="A63" s="36" t="s">
        <v>39</v>
      </c>
      <c r="B63" s="16">
        <v>1513400</v>
      </c>
      <c r="C63" s="12">
        <v>1090</v>
      </c>
      <c r="D63" s="360" t="s">
        <v>150</v>
      </c>
      <c r="E63" s="360"/>
      <c r="F63" s="360"/>
      <c r="G63" s="360"/>
      <c r="H63" s="360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41</v>
      </c>
      <c r="B64" s="104">
        <v>1513400</v>
      </c>
      <c r="C64" s="105">
        <v>1090</v>
      </c>
      <c r="D64" s="360" t="s">
        <v>151</v>
      </c>
      <c r="E64" s="360"/>
      <c r="F64" s="360"/>
      <c r="G64" s="360"/>
      <c r="H64" s="360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41</v>
      </c>
      <c r="B65" s="58" t="s">
        <v>26</v>
      </c>
      <c r="C65" s="14" t="e">
        <f>#REF!</f>
        <v>#REF!</v>
      </c>
      <c r="D65" s="345" t="s">
        <v>42</v>
      </c>
      <c r="E65" s="345"/>
      <c r="F65" s="345"/>
      <c r="G65" s="345"/>
      <c r="H65" s="345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43</v>
      </c>
      <c r="B66" s="16">
        <v>1513400</v>
      </c>
      <c r="C66" s="81">
        <v>1090</v>
      </c>
      <c r="D66" s="358" t="s">
        <v>160</v>
      </c>
      <c r="E66" s="358"/>
      <c r="F66" s="358"/>
      <c r="G66" s="358"/>
      <c r="H66" s="358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45</v>
      </c>
      <c r="B67" s="16">
        <v>1513400</v>
      </c>
      <c r="C67" s="12">
        <v>1090</v>
      </c>
      <c r="D67" s="358" t="s">
        <v>161</v>
      </c>
      <c r="E67" s="358"/>
      <c r="F67" s="358"/>
      <c r="G67" s="358"/>
      <c r="H67" s="358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43</v>
      </c>
      <c r="B68" s="58" t="s">
        <v>26</v>
      </c>
      <c r="C68" s="82" t="e">
        <f>#REF!</f>
        <v>#REF!</v>
      </c>
      <c r="D68" s="345" t="s">
        <v>44</v>
      </c>
      <c r="E68" s="345"/>
      <c r="F68" s="345"/>
      <c r="G68" s="345"/>
      <c r="H68" s="345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47</v>
      </c>
      <c r="B69" s="59" t="s">
        <v>148</v>
      </c>
      <c r="C69" s="2">
        <v>1090</v>
      </c>
      <c r="D69" s="361" t="s">
        <v>168</v>
      </c>
      <c r="E69" s="362"/>
      <c r="F69" s="362"/>
      <c r="G69" s="362"/>
      <c r="H69" s="363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49</v>
      </c>
      <c r="B70" s="59" t="s">
        <v>148</v>
      </c>
      <c r="C70" s="29">
        <v>1090</v>
      </c>
      <c r="D70" s="358" t="s">
        <v>162</v>
      </c>
      <c r="E70" s="358"/>
      <c r="F70" s="358"/>
      <c r="G70" s="358"/>
      <c r="H70" s="358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45</v>
      </c>
      <c r="B71" s="58" t="s">
        <v>26</v>
      </c>
      <c r="C71" s="82" t="e">
        <f>#REF!</f>
        <v>#REF!</v>
      </c>
      <c r="D71" s="345" t="s">
        <v>46</v>
      </c>
      <c r="E71" s="345"/>
      <c r="F71" s="345"/>
      <c r="G71" s="345"/>
      <c r="H71" s="345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47</v>
      </c>
      <c r="B72" s="58" t="s">
        <v>26</v>
      </c>
      <c r="C72" s="82" t="e">
        <f>#REF!</f>
        <v>#REF!</v>
      </c>
      <c r="D72" s="345" t="s">
        <v>48</v>
      </c>
      <c r="E72" s="345"/>
      <c r="F72" s="345"/>
      <c r="G72" s="345"/>
      <c r="H72" s="345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51</v>
      </c>
      <c r="B73" s="59" t="s">
        <v>148</v>
      </c>
      <c r="C73" s="29">
        <v>1090</v>
      </c>
      <c r="D73" s="379" t="s">
        <v>153</v>
      </c>
      <c r="E73" s="380"/>
      <c r="F73" s="380"/>
      <c r="G73" s="380"/>
      <c r="H73" s="381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49</v>
      </c>
      <c r="B74" s="58" t="s">
        <v>26</v>
      </c>
      <c r="C74" s="82" t="e">
        <f>#REF!</f>
        <v>#REF!</v>
      </c>
      <c r="D74" s="345" t="s">
        <v>50</v>
      </c>
      <c r="E74" s="345"/>
      <c r="F74" s="345"/>
      <c r="G74" s="345"/>
      <c r="H74" s="345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52</v>
      </c>
      <c r="B75" s="59" t="s">
        <v>148</v>
      </c>
      <c r="C75" s="29">
        <v>1090</v>
      </c>
      <c r="D75" s="358" t="s">
        <v>163</v>
      </c>
      <c r="E75" s="358"/>
      <c r="F75" s="358"/>
      <c r="G75" s="358"/>
      <c r="H75" s="358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51</v>
      </c>
      <c r="B76" s="58" t="s">
        <v>26</v>
      </c>
      <c r="C76" s="82" t="e">
        <f>#REF!</f>
        <v>#REF!</v>
      </c>
      <c r="D76" s="345" t="s">
        <v>32</v>
      </c>
      <c r="E76" s="345"/>
      <c r="F76" s="345"/>
      <c r="G76" s="345"/>
      <c r="H76" s="345"/>
      <c r="I76" s="123"/>
      <c r="J76" s="22"/>
      <c r="K76" s="22"/>
      <c r="N76" s="30"/>
    </row>
    <row r="77" spans="1:14" ht="48" customHeight="1" collapsed="1">
      <c r="A77" s="107" t="s">
        <v>141</v>
      </c>
      <c r="B77" s="108" t="s">
        <v>148</v>
      </c>
      <c r="C77" s="109">
        <v>1090</v>
      </c>
      <c r="D77" s="273" t="s">
        <v>154</v>
      </c>
      <c r="E77" s="273"/>
      <c r="F77" s="273"/>
      <c r="G77" s="273"/>
      <c r="H77" s="273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52</v>
      </c>
      <c r="B78" s="112" t="s">
        <v>26</v>
      </c>
      <c r="C78" s="113" t="e">
        <f>#REF!</f>
        <v>#REF!</v>
      </c>
      <c r="D78" s="272" t="s">
        <v>33</v>
      </c>
      <c r="E78" s="272"/>
      <c r="F78" s="272"/>
      <c r="G78" s="272"/>
      <c r="H78" s="272"/>
      <c r="I78" s="123"/>
      <c r="J78" s="114"/>
      <c r="K78" s="114"/>
      <c r="L78" s="79"/>
      <c r="N78" s="30"/>
    </row>
    <row r="79" spans="1:14" ht="51" customHeight="1" outlineLevel="1">
      <c r="A79" s="115" t="s">
        <v>142</v>
      </c>
      <c r="B79" s="108" t="s">
        <v>148</v>
      </c>
      <c r="C79" s="109">
        <v>1090</v>
      </c>
      <c r="D79" s="275" t="s">
        <v>179</v>
      </c>
      <c r="E79" s="276"/>
      <c r="F79" s="276"/>
      <c r="G79" s="276"/>
      <c r="H79" s="277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143</v>
      </c>
      <c r="B80" s="108" t="s">
        <v>148</v>
      </c>
      <c r="C80" s="109">
        <v>1090</v>
      </c>
      <c r="D80" s="273" t="s">
        <v>158</v>
      </c>
      <c r="E80" s="273"/>
      <c r="F80" s="273"/>
      <c r="G80" s="273"/>
      <c r="H80" s="273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144</v>
      </c>
      <c r="B81" s="108" t="s">
        <v>148</v>
      </c>
      <c r="C81" s="109">
        <v>1090</v>
      </c>
      <c r="D81" s="278" t="s">
        <v>180</v>
      </c>
      <c r="E81" s="279"/>
      <c r="F81" s="279"/>
      <c r="G81" s="279"/>
      <c r="H81" s="280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145</v>
      </c>
      <c r="B82" s="108" t="s">
        <v>148</v>
      </c>
      <c r="C82" s="109">
        <v>1090</v>
      </c>
      <c r="D82" s="278" t="s">
        <v>155</v>
      </c>
      <c r="E82" s="279"/>
      <c r="F82" s="279"/>
      <c r="G82" s="279"/>
      <c r="H82" s="280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146</v>
      </c>
      <c r="B83" s="108" t="s">
        <v>148</v>
      </c>
      <c r="C83" s="109">
        <v>1090</v>
      </c>
      <c r="D83" s="119" t="s">
        <v>156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145</v>
      </c>
      <c r="B84" s="108" t="s">
        <v>148</v>
      </c>
      <c r="C84" s="109">
        <v>1090</v>
      </c>
      <c r="D84" s="278"/>
      <c r="E84" s="279"/>
      <c r="F84" s="279"/>
      <c r="G84" s="279"/>
      <c r="H84" s="280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145</v>
      </c>
      <c r="B85" s="108" t="s">
        <v>148</v>
      </c>
      <c r="C85" s="109">
        <v>1090</v>
      </c>
      <c r="D85" s="278" t="s">
        <v>172</v>
      </c>
      <c r="E85" s="279"/>
      <c r="F85" s="279"/>
      <c r="G85" s="279"/>
      <c r="H85" s="280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274" t="s">
        <v>53</v>
      </c>
      <c r="E86" s="274"/>
      <c r="F86" s="274"/>
      <c r="G86" s="274"/>
      <c r="H86" s="274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" hidden="1" outlineLevel="1">
      <c r="C87" s="6" t="s">
        <v>54</v>
      </c>
      <c r="K87" s="3">
        <f>SUM(K61:K86)</f>
        <v>8803.282000000001</v>
      </c>
      <c r="N87" s="30"/>
    </row>
    <row r="88" spans="1:14" ht="15.7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6.5" hidden="1" outlineLevel="1" thickBot="1" thickTop="1">
      <c r="A89" s="346" t="s">
        <v>55</v>
      </c>
      <c r="B89" s="346"/>
      <c r="C89" s="347"/>
      <c r="D89" s="348" t="s">
        <v>56</v>
      </c>
      <c r="E89" s="349"/>
      <c r="F89" s="349"/>
      <c r="G89" s="349"/>
      <c r="H89" s="349"/>
      <c r="I89" s="349"/>
      <c r="J89" s="349"/>
      <c r="K89" s="349"/>
      <c r="L89" s="349"/>
      <c r="M89" s="349"/>
      <c r="N89" s="30"/>
    </row>
    <row r="90" spans="1:14" ht="15" hidden="1" outlineLevel="1">
      <c r="A90" s="236">
        <v>2140</v>
      </c>
      <c r="B90" s="236"/>
      <c r="C90" s="241"/>
      <c r="D90" s="212" t="s">
        <v>57</v>
      </c>
      <c r="E90" s="213"/>
      <c r="F90" s="213"/>
      <c r="G90" s="213"/>
      <c r="H90" s="213"/>
      <c r="I90" s="213"/>
      <c r="J90" s="213"/>
      <c r="K90" s="213"/>
      <c r="L90" s="213"/>
      <c r="M90" s="213"/>
      <c r="N90" s="30"/>
    </row>
    <row r="91" spans="1:14" ht="15" hidden="1" outlineLevel="1">
      <c r="A91" s="236">
        <v>2730</v>
      </c>
      <c r="B91" s="236"/>
      <c r="C91" s="241"/>
      <c r="D91" s="212" t="s">
        <v>58</v>
      </c>
      <c r="E91" s="213"/>
      <c r="F91" s="213"/>
      <c r="G91" s="213"/>
      <c r="H91" s="213"/>
      <c r="I91" s="213"/>
      <c r="J91" s="213"/>
      <c r="K91" s="213"/>
      <c r="L91" s="213"/>
      <c r="M91" s="213"/>
      <c r="N91" s="30"/>
    </row>
    <row r="92" spans="3:14" ht="15" hidden="1" outlineLevel="1">
      <c r="C92" s="6" t="s">
        <v>59</v>
      </c>
      <c r="N92" s="30"/>
    </row>
    <row r="93" ht="15" hidden="1" outlineLevel="1">
      <c r="N93" s="30"/>
    </row>
    <row r="94" spans="1:14" ht="15" hidden="1" outlineLevel="1">
      <c r="A94" s="236" t="s">
        <v>60</v>
      </c>
      <c r="B94" s="236"/>
      <c r="C94" s="241"/>
      <c r="D94" s="235" t="s">
        <v>61</v>
      </c>
      <c r="E94" s="236"/>
      <c r="F94" s="236"/>
      <c r="G94" s="236"/>
      <c r="H94" s="236"/>
      <c r="I94" s="236"/>
      <c r="J94" s="236"/>
      <c r="K94" s="236"/>
      <c r="L94" s="236"/>
      <c r="M94" s="236"/>
      <c r="N94" s="30"/>
    </row>
    <row r="95" spans="1:14" ht="15" hidden="1" outlineLevel="1">
      <c r="A95" s="236"/>
      <c r="B95" s="236"/>
      <c r="C95" s="241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238" t="s">
        <v>118</v>
      </c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237" t="s">
        <v>119</v>
      </c>
      <c r="B99" s="237"/>
      <c r="C99" s="237"/>
      <c r="D99" s="237"/>
      <c r="E99" s="237"/>
      <c r="F99" s="237"/>
      <c r="G99" s="237"/>
      <c r="H99" s="54" t="s">
        <v>24</v>
      </c>
      <c r="I99" s="45" t="s">
        <v>34</v>
      </c>
      <c r="J99" s="45" t="s">
        <v>35</v>
      </c>
      <c r="K99" s="45" t="s">
        <v>36</v>
      </c>
      <c r="L99" s="64"/>
      <c r="M99" s="74"/>
      <c r="N99" s="64"/>
    </row>
    <row r="100" spans="1:14" ht="15.75">
      <c r="A100" s="240">
        <v>1</v>
      </c>
      <c r="B100" s="240"/>
      <c r="C100" s="240"/>
      <c r="D100" s="240"/>
      <c r="E100" s="240"/>
      <c r="F100" s="240"/>
      <c r="G100" s="240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39" t="s">
        <v>62</v>
      </c>
      <c r="B101" s="239"/>
      <c r="C101" s="239"/>
      <c r="D101" s="239"/>
      <c r="E101" s="239"/>
      <c r="F101" s="239"/>
      <c r="G101" s="239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11" t="s">
        <v>63</v>
      </c>
      <c r="B102" s="211"/>
      <c r="C102" s="211"/>
      <c r="D102" s="211"/>
      <c r="E102" s="211"/>
      <c r="F102" s="211"/>
      <c r="G102" s="211"/>
      <c r="H102" s="62" t="s">
        <v>148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11" t="s">
        <v>173</v>
      </c>
      <c r="B103" s="211"/>
      <c r="C103" s="211"/>
      <c r="D103" s="211"/>
      <c r="E103" s="211"/>
      <c r="F103" s="211"/>
      <c r="G103" s="211"/>
      <c r="H103" s="62" t="s">
        <v>148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39" t="s">
        <v>64</v>
      </c>
      <c r="B104" s="239"/>
      <c r="C104" s="239"/>
      <c r="D104" s="239"/>
      <c r="E104" s="239"/>
      <c r="F104" s="239"/>
      <c r="G104" s="239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39" t="s">
        <v>65</v>
      </c>
      <c r="B105" s="239"/>
      <c r="C105" s="239"/>
      <c r="D105" s="239"/>
      <c r="E105" s="239"/>
      <c r="F105" s="239"/>
      <c r="G105" s="239"/>
      <c r="H105" s="61" t="s">
        <v>26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39" t="s">
        <v>66</v>
      </c>
      <c r="B106" s="239"/>
      <c r="C106" s="239"/>
      <c r="D106" s="239"/>
      <c r="E106" s="239"/>
      <c r="F106" s="239"/>
      <c r="G106" s="239"/>
      <c r="H106" s="61" t="s">
        <v>26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39" t="s">
        <v>67</v>
      </c>
      <c r="B107" s="239"/>
      <c r="C107" s="239"/>
      <c r="D107" s="239"/>
      <c r="E107" s="239"/>
      <c r="F107" s="239"/>
      <c r="G107" s="239"/>
      <c r="H107" s="61" t="s">
        <v>26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39" t="s">
        <v>68</v>
      </c>
      <c r="B108" s="239"/>
      <c r="C108" s="239"/>
      <c r="D108" s="239"/>
      <c r="E108" s="239"/>
      <c r="F108" s="239"/>
      <c r="G108" s="239"/>
      <c r="H108" s="61" t="s">
        <v>26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39" t="s">
        <v>69</v>
      </c>
      <c r="B109" s="239"/>
      <c r="C109" s="239"/>
      <c r="D109" s="239"/>
      <c r="E109" s="239"/>
      <c r="F109" s="239"/>
      <c r="G109" s="23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39" t="s">
        <v>70</v>
      </c>
      <c r="B110" s="239"/>
      <c r="C110" s="239"/>
      <c r="D110" s="239"/>
      <c r="E110" s="239"/>
      <c r="F110" s="239"/>
      <c r="G110" s="239"/>
      <c r="H110" s="61" t="s">
        <v>26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39" t="s">
        <v>71</v>
      </c>
      <c r="B111" s="239"/>
      <c r="C111" s="239"/>
      <c r="D111" s="239"/>
      <c r="E111" s="239"/>
      <c r="F111" s="239"/>
      <c r="G111" s="239"/>
      <c r="H111" s="61" t="s">
        <v>26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39" t="s">
        <v>72</v>
      </c>
      <c r="B112" s="239"/>
      <c r="C112" s="239"/>
      <c r="D112" s="239"/>
      <c r="E112" s="239"/>
      <c r="F112" s="239"/>
      <c r="G112" s="239"/>
      <c r="H112" s="61" t="s">
        <v>26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39" t="s">
        <v>73</v>
      </c>
      <c r="B113" s="239"/>
      <c r="C113" s="239"/>
      <c r="D113" s="239"/>
      <c r="E113" s="239"/>
      <c r="F113" s="239"/>
      <c r="G113" s="239"/>
      <c r="H113" s="61" t="s">
        <v>26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202" t="s">
        <v>149</v>
      </c>
      <c r="B114" s="203"/>
      <c r="C114" s="203"/>
      <c r="D114" s="203"/>
      <c r="E114" s="203"/>
      <c r="F114" s="203"/>
      <c r="G114" s="204"/>
      <c r="H114" s="62" t="s">
        <v>148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11" t="s">
        <v>74</v>
      </c>
      <c r="B115" s="211"/>
      <c r="C115" s="211"/>
      <c r="D115" s="211"/>
      <c r="E115" s="211"/>
      <c r="F115" s="211"/>
      <c r="G115" s="211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75</v>
      </c>
      <c r="C117" s="42"/>
      <c r="N117" s="30"/>
    </row>
    <row r="118" ht="15.75">
      <c r="N118" s="30"/>
    </row>
    <row r="119" spans="1:14" ht="15.75" customHeight="1">
      <c r="A119" s="237" t="s">
        <v>76</v>
      </c>
      <c r="B119" s="237" t="s">
        <v>24</v>
      </c>
      <c r="C119" s="243" t="s">
        <v>120</v>
      </c>
      <c r="D119" s="243"/>
      <c r="E119" s="243"/>
      <c r="F119" s="242" t="s">
        <v>77</v>
      </c>
      <c r="G119" s="242"/>
      <c r="H119" s="242" t="s">
        <v>78</v>
      </c>
      <c r="I119" s="242"/>
      <c r="J119" s="242" t="s">
        <v>121</v>
      </c>
      <c r="K119" s="242"/>
      <c r="N119" s="30"/>
    </row>
    <row r="120" spans="1:14" ht="15.75">
      <c r="A120" s="237"/>
      <c r="B120" s="237"/>
      <c r="C120" s="243"/>
      <c r="D120" s="243"/>
      <c r="E120" s="243"/>
      <c r="F120" s="242"/>
      <c r="G120" s="242"/>
      <c r="H120" s="242"/>
      <c r="I120" s="242"/>
      <c r="J120" s="242"/>
      <c r="K120" s="242"/>
      <c r="N120" s="30"/>
    </row>
    <row r="121" spans="1:14" ht="15.75">
      <c r="A121" s="12">
        <v>1</v>
      </c>
      <c r="B121" s="12">
        <v>2</v>
      </c>
      <c r="C121" s="271">
        <v>3</v>
      </c>
      <c r="D121" s="271"/>
      <c r="E121" s="271"/>
      <c r="F121" s="270">
        <v>4</v>
      </c>
      <c r="G121" s="270"/>
      <c r="H121" s="270">
        <v>5</v>
      </c>
      <c r="I121" s="270"/>
      <c r="J121" s="270">
        <v>6</v>
      </c>
      <c r="K121" s="270"/>
      <c r="N121" s="30"/>
    </row>
    <row r="122" spans="1:14" ht="84.75" customHeight="1" hidden="1" outlineLevel="1">
      <c r="A122" s="21" t="s">
        <v>37</v>
      </c>
      <c r="B122" s="58" t="s">
        <v>26</v>
      </c>
      <c r="C122" s="205" t="s">
        <v>79</v>
      </c>
      <c r="D122" s="248"/>
      <c r="E122" s="249"/>
      <c r="F122" s="244"/>
      <c r="G122" s="245"/>
      <c r="H122" s="235"/>
      <c r="I122" s="241"/>
      <c r="J122" s="235"/>
      <c r="K122" s="241"/>
      <c r="N122" s="30"/>
    </row>
    <row r="123" spans="1:14" ht="134.25" customHeight="1" collapsed="1">
      <c r="A123" s="50" t="s">
        <v>37</v>
      </c>
      <c r="B123" s="60" t="s">
        <v>148</v>
      </c>
      <c r="C123" s="353" t="s">
        <v>139</v>
      </c>
      <c r="D123" s="354"/>
      <c r="E123" s="355"/>
      <c r="F123" s="268"/>
      <c r="G123" s="269"/>
      <c r="H123" s="194"/>
      <c r="I123" s="195"/>
      <c r="J123" s="194"/>
      <c r="K123" s="195"/>
      <c r="N123" s="30"/>
    </row>
    <row r="124" spans="1:14" ht="19.5" customHeight="1">
      <c r="A124" s="17"/>
      <c r="B124" s="58"/>
      <c r="C124" s="205" t="s">
        <v>80</v>
      </c>
      <c r="D124" s="248"/>
      <c r="E124" s="249"/>
      <c r="F124" s="194"/>
      <c r="G124" s="195"/>
      <c r="H124" s="235"/>
      <c r="I124" s="241"/>
      <c r="J124" s="235"/>
      <c r="K124" s="241"/>
      <c r="N124" s="30"/>
    </row>
    <row r="125" spans="1:14" ht="23.25" customHeight="1">
      <c r="A125" s="50"/>
      <c r="B125" s="59"/>
      <c r="C125" s="250" t="s">
        <v>81</v>
      </c>
      <c r="D125" s="248"/>
      <c r="E125" s="249"/>
      <c r="F125" s="244" t="s">
        <v>181</v>
      </c>
      <c r="G125" s="245"/>
      <c r="H125" s="252" t="s">
        <v>133</v>
      </c>
      <c r="I125" s="253"/>
      <c r="J125" s="258">
        <f>I61</f>
        <v>139.77</v>
      </c>
      <c r="K125" s="259"/>
      <c r="N125" s="30"/>
    </row>
    <row r="126" spans="1:14" ht="19.5" customHeight="1">
      <c r="A126" s="50"/>
      <c r="B126" s="59"/>
      <c r="C126" s="251" t="s">
        <v>83</v>
      </c>
      <c r="D126" s="248"/>
      <c r="E126" s="249"/>
      <c r="F126" s="244"/>
      <c r="G126" s="245"/>
      <c r="H126" s="254"/>
      <c r="I126" s="255"/>
      <c r="J126" s="254"/>
      <c r="K126" s="255"/>
      <c r="N126" s="30"/>
    </row>
    <row r="127" spans="1:14" ht="19.5" customHeight="1">
      <c r="A127" s="50"/>
      <c r="B127" s="59"/>
      <c r="C127" s="250" t="s">
        <v>84</v>
      </c>
      <c r="D127" s="248"/>
      <c r="E127" s="249"/>
      <c r="F127" s="244" t="s">
        <v>85</v>
      </c>
      <c r="G127" s="245"/>
      <c r="H127" s="252" t="s">
        <v>133</v>
      </c>
      <c r="I127" s="253"/>
      <c r="J127" s="254">
        <v>90</v>
      </c>
      <c r="K127" s="255"/>
      <c r="N127" s="30"/>
    </row>
    <row r="128" spans="1:14" ht="19.5" customHeight="1">
      <c r="A128" s="50"/>
      <c r="B128" s="59"/>
      <c r="C128" s="251" t="s">
        <v>86</v>
      </c>
      <c r="D128" s="248"/>
      <c r="E128" s="249"/>
      <c r="F128" s="244"/>
      <c r="G128" s="245"/>
      <c r="H128" s="254"/>
      <c r="I128" s="255"/>
      <c r="J128" s="254"/>
      <c r="K128" s="255"/>
      <c r="N128" s="30"/>
    </row>
    <row r="129" spans="1:14" ht="19.5" customHeight="1">
      <c r="A129" s="50"/>
      <c r="B129" s="59"/>
      <c r="C129" s="250" t="s">
        <v>87</v>
      </c>
      <c r="D129" s="248"/>
      <c r="E129" s="249"/>
      <c r="F129" s="244" t="s">
        <v>82</v>
      </c>
      <c r="G129" s="245"/>
      <c r="H129" s="252" t="s">
        <v>88</v>
      </c>
      <c r="I129" s="253"/>
      <c r="J129" s="343">
        <f>J125/J127*1000</f>
        <v>1553.0000000000002</v>
      </c>
      <c r="K129" s="344"/>
      <c r="N129" s="30"/>
    </row>
    <row r="130" spans="1:11" ht="39.75" customHeight="1" hidden="1" outlineLevel="1" collapsed="1">
      <c r="A130" s="17" t="s">
        <v>39</v>
      </c>
      <c r="B130" s="58" t="s">
        <v>26</v>
      </c>
      <c r="C130" s="205" t="s">
        <v>40</v>
      </c>
      <c r="D130" s="248"/>
      <c r="E130" s="249"/>
      <c r="F130" s="194"/>
      <c r="G130" s="195"/>
      <c r="H130" s="254"/>
      <c r="I130" s="255"/>
      <c r="J130" s="254"/>
      <c r="K130" s="255"/>
    </row>
    <row r="131" spans="1:11" ht="17.25" customHeight="1" outlineLevel="1">
      <c r="A131" s="50"/>
      <c r="B131" s="59"/>
      <c r="C131" s="251" t="s">
        <v>199</v>
      </c>
      <c r="D131" s="248"/>
      <c r="E131" s="249"/>
      <c r="F131" s="244"/>
      <c r="G131" s="245"/>
      <c r="H131" s="252"/>
      <c r="I131" s="253"/>
      <c r="J131" s="343"/>
      <c r="K131" s="344"/>
    </row>
    <row r="132" spans="1:11" ht="19.5" customHeight="1" outlineLevel="1">
      <c r="A132" s="50"/>
      <c r="B132" s="59"/>
      <c r="C132" s="250" t="s">
        <v>200</v>
      </c>
      <c r="D132" s="248"/>
      <c r="E132" s="249"/>
      <c r="F132" s="244" t="s">
        <v>201</v>
      </c>
      <c r="G132" s="245"/>
      <c r="H132" s="252" t="s">
        <v>88</v>
      </c>
      <c r="I132" s="253"/>
      <c r="J132" s="343">
        <v>100</v>
      </c>
      <c r="K132" s="344"/>
    </row>
    <row r="133" spans="1:11" ht="51.75" customHeight="1">
      <c r="A133" s="50" t="s">
        <v>39</v>
      </c>
      <c r="B133" s="60" t="s">
        <v>148</v>
      </c>
      <c r="C133" s="205" t="s">
        <v>150</v>
      </c>
      <c r="D133" s="248"/>
      <c r="E133" s="249"/>
      <c r="F133" s="194"/>
      <c r="G133" s="195"/>
      <c r="H133" s="254"/>
      <c r="I133" s="255"/>
      <c r="J133" s="254"/>
      <c r="K133" s="255"/>
    </row>
    <row r="134" spans="1:11" ht="19.5" customHeight="1">
      <c r="A134" s="17"/>
      <c r="B134" s="58"/>
      <c r="C134" s="205" t="s">
        <v>80</v>
      </c>
      <c r="D134" s="248"/>
      <c r="E134" s="249"/>
      <c r="F134" s="194"/>
      <c r="G134" s="195"/>
      <c r="H134" s="254"/>
      <c r="I134" s="255"/>
      <c r="J134" s="254"/>
      <c r="K134" s="255"/>
    </row>
    <row r="135" spans="1:11" ht="39.75" customHeight="1">
      <c r="A135" s="17"/>
      <c r="B135" s="58"/>
      <c r="C135" s="196" t="s">
        <v>89</v>
      </c>
      <c r="D135" s="248"/>
      <c r="E135" s="249"/>
      <c r="F135" s="244" t="s">
        <v>181</v>
      </c>
      <c r="G135" s="245"/>
      <c r="H135" s="252" t="s">
        <v>202</v>
      </c>
      <c r="I135" s="253"/>
      <c r="J135" s="246">
        <f>I63</f>
        <v>202.8</v>
      </c>
      <c r="K135" s="247"/>
    </row>
    <row r="136" spans="1:14" ht="19.5" customHeight="1">
      <c r="A136" s="17"/>
      <c r="B136" s="58"/>
      <c r="C136" s="251" t="s">
        <v>83</v>
      </c>
      <c r="D136" s="248"/>
      <c r="E136" s="249"/>
      <c r="F136" s="194"/>
      <c r="G136" s="195"/>
      <c r="H136" s="339"/>
      <c r="I136" s="340"/>
      <c r="J136" s="391"/>
      <c r="K136" s="392"/>
      <c r="M136" s="31"/>
      <c r="N136" s="31"/>
    </row>
    <row r="137" spans="1:14" ht="19.5" customHeight="1">
      <c r="A137" s="17"/>
      <c r="B137" s="58"/>
      <c r="C137" s="350" t="s">
        <v>106</v>
      </c>
      <c r="D137" s="248"/>
      <c r="E137" s="249"/>
      <c r="F137" s="235" t="s">
        <v>85</v>
      </c>
      <c r="G137" s="241"/>
      <c r="H137" s="252" t="s">
        <v>202</v>
      </c>
      <c r="I137" s="253"/>
      <c r="J137" s="330">
        <f>254+329-25</f>
        <v>558</v>
      </c>
      <c r="K137" s="331"/>
      <c r="M137" s="76"/>
      <c r="N137" s="32"/>
    </row>
    <row r="138" spans="1:14" ht="19.5" customHeight="1">
      <c r="A138" s="17"/>
      <c r="B138" s="58"/>
      <c r="C138" s="251" t="s">
        <v>86</v>
      </c>
      <c r="D138" s="248"/>
      <c r="E138" s="249"/>
      <c r="F138" s="194"/>
      <c r="G138" s="195"/>
      <c r="H138" s="339"/>
      <c r="I138" s="340"/>
      <c r="J138" s="391"/>
      <c r="K138" s="392"/>
      <c r="M138" s="76"/>
      <c r="N138" s="31"/>
    </row>
    <row r="139" spans="1:11" ht="19.5" customHeight="1">
      <c r="A139" s="17"/>
      <c r="B139" s="58"/>
      <c r="C139" s="382" t="s">
        <v>91</v>
      </c>
      <c r="D139" s="248"/>
      <c r="E139" s="249"/>
      <c r="F139" s="235" t="s">
        <v>82</v>
      </c>
      <c r="G139" s="241"/>
      <c r="H139" s="252" t="s">
        <v>88</v>
      </c>
      <c r="I139" s="253"/>
      <c r="J139" s="328">
        <f>J135/J137*1000</f>
        <v>363.44086021505376</v>
      </c>
      <c r="K139" s="329"/>
    </row>
    <row r="140" spans="1:11" ht="19.5" customHeight="1">
      <c r="A140" s="50"/>
      <c r="B140" s="59"/>
      <c r="C140" s="251" t="s">
        <v>199</v>
      </c>
      <c r="D140" s="248"/>
      <c r="E140" s="249"/>
      <c r="F140" s="244"/>
      <c r="G140" s="245"/>
      <c r="H140" s="252"/>
      <c r="I140" s="253"/>
      <c r="J140" s="343"/>
      <c r="K140" s="344"/>
    </row>
    <row r="141" spans="1:11" ht="19.5" customHeight="1">
      <c r="A141" s="50"/>
      <c r="B141" s="59"/>
      <c r="C141" s="250" t="s">
        <v>200</v>
      </c>
      <c r="D141" s="248"/>
      <c r="E141" s="249"/>
      <c r="F141" s="244" t="s">
        <v>201</v>
      </c>
      <c r="G141" s="245"/>
      <c r="H141" s="252" t="s">
        <v>88</v>
      </c>
      <c r="I141" s="253"/>
      <c r="J141" s="343">
        <v>100</v>
      </c>
      <c r="K141" s="344"/>
    </row>
    <row r="142" spans="1:13" s="33" customFormat="1" ht="70.5" customHeight="1">
      <c r="A142" s="115" t="s">
        <v>41</v>
      </c>
      <c r="B142" s="120" t="s">
        <v>148</v>
      </c>
      <c r="C142" s="227" t="s">
        <v>151</v>
      </c>
      <c r="D142" s="228"/>
      <c r="E142" s="229"/>
      <c r="F142" s="341"/>
      <c r="G142" s="342"/>
      <c r="H142" s="285"/>
      <c r="I142" s="286"/>
      <c r="J142" s="285"/>
      <c r="K142" s="286"/>
      <c r="L142" s="79"/>
      <c r="M142" s="77"/>
    </row>
    <row r="143" spans="1:13" s="33" customFormat="1" ht="16.5" customHeight="1">
      <c r="A143" s="115"/>
      <c r="B143" s="108"/>
      <c r="C143" s="227" t="s">
        <v>80</v>
      </c>
      <c r="D143" s="230"/>
      <c r="E143" s="231"/>
      <c r="F143" s="341"/>
      <c r="G143" s="342"/>
      <c r="H143" s="285"/>
      <c r="I143" s="286"/>
      <c r="J143" s="285"/>
      <c r="K143" s="286"/>
      <c r="L143" s="79"/>
      <c r="M143" s="77"/>
    </row>
    <row r="144" spans="1:13" s="33" customFormat="1" ht="24" customHeight="1">
      <c r="A144" s="115"/>
      <c r="B144" s="108"/>
      <c r="C144" s="232" t="s">
        <v>92</v>
      </c>
      <c r="D144" s="233"/>
      <c r="E144" s="234"/>
      <c r="F144" s="244" t="s">
        <v>181</v>
      </c>
      <c r="G144" s="245"/>
      <c r="H144" s="262" t="s">
        <v>202</v>
      </c>
      <c r="I144" s="263"/>
      <c r="J144" s="351">
        <f>I64</f>
        <v>2453.8320000000003</v>
      </c>
      <c r="K144" s="352"/>
      <c r="L144" s="79"/>
      <c r="M144" s="77"/>
    </row>
    <row r="145" spans="1:13" s="33" customFormat="1" ht="19.5" customHeight="1">
      <c r="A145" s="115"/>
      <c r="B145" s="108"/>
      <c r="C145" s="215" t="s">
        <v>83</v>
      </c>
      <c r="D145" s="216"/>
      <c r="E145" s="217"/>
      <c r="F145" s="341"/>
      <c r="G145" s="342"/>
      <c r="H145" s="285"/>
      <c r="I145" s="286"/>
      <c r="J145" s="393"/>
      <c r="K145" s="394"/>
      <c r="L145" s="79"/>
      <c r="M145" s="77"/>
    </row>
    <row r="146" spans="1:13" s="33" customFormat="1" ht="19.5" customHeight="1">
      <c r="A146" s="115"/>
      <c r="B146" s="108"/>
      <c r="C146" s="218" t="s">
        <v>106</v>
      </c>
      <c r="D146" s="219"/>
      <c r="E146" s="220"/>
      <c r="F146" s="281" t="s">
        <v>85</v>
      </c>
      <c r="G146" s="282"/>
      <c r="H146" s="262" t="s">
        <v>202</v>
      </c>
      <c r="I146" s="263"/>
      <c r="J146" s="330">
        <f>4297+1+8+65-6+2+142-2</f>
        <v>4507</v>
      </c>
      <c r="K146" s="331"/>
      <c r="L146" s="79"/>
      <c r="M146" s="77"/>
    </row>
    <row r="147" spans="1:13" s="33" customFormat="1" ht="19.5" customHeight="1">
      <c r="A147" s="115"/>
      <c r="B147" s="108"/>
      <c r="C147" s="215" t="s">
        <v>86</v>
      </c>
      <c r="D147" s="216"/>
      <c r="E147" s="217"/>
      <c r="F147" s="341"/>
      <c r="G147" s="342"/>
      <c r="H147" s="285"/>
      <c r="I147" s="286"/>
      <c r="J147" s="285"/>
      <c r="K147" s="286"/>
      <c r="L147" s="79"/>
      <c r="M147" s="77"/>
    </row>
    <row r="148" spans="1:13" s="33" customFormat="1" ht="19.5" customHeight="1">
      <c r="A148" s="115"/>
      <c r="B148" s="108"/>
      <c r="C148" s="218" t="s">
        <v>91</v>
      </c>
      <c r="D148" s="219"/>
      <c r="E148" s="220"/>
      <c r="F148" s="281" t="s">
        <v>82</v>
      </c>
      <c r="G148" s="282"/>
      <c r="H148" s="262" t="s">
        <v>88</v>
      </c>
      <c r="I148" s="263"/>
      <c r="J148" s="328">
        <f>J144/J146*1000</f>
        <v>544.4490792101177</v>
      </c>
      <c r="K148" s="329"/>
      <c r="L148" s="79"/>
      <c r="M148" s="77"/>
    </row>
    <row r="149" spans="1:11" ht="163.5" customHeight="1" hidden="1">
      <c r="A149" s="50"/>
      <c r="B149" s="59"/>
      <c r="F149" s="235"/>
      <c r="G149" s="241"/>
      <c r="H149" s="252"/>
      <c r="I149" s="253"/>
      <c r="J149" s="328"/>
      <c r="K149" s="329"/>
    </row>
    <row r="150" spans="1:11" ht="19.5" customHeight="1" hidden="1">
      <c r="A150" s="50"/>
      <c r="B150" s="59"/>
      <c r="F150" s="235"/>
      <c r="G150" s="241"/>
      <c r="H150" s="252"/>
      <c r="I150" s="253"/>
      <c r="J150" s="328"/>
      <c r="K150" s="329"/>
    </row>
    <row r="151" spans="1:11" ht="19.5" customHeight="1" hidden="1">
      <c r="A151" s="50"/>
      <c r="B151" s="59"/>
      <c r="F151" s="235" t="s">
        <v>82</v>
      </c>
      <c r="G151" s="241"/>
      <c r="H151" s="252" t="s">
        <v>135</v>
      </c>
      <c r="I151" s="253"/>
      <c r="J151" s="334"/>
      <c r="K151" s="335"/>
    </row>
    <row r="152" spans="1:11" ht="19.5" customHeight="1" hidden="1">
      <c r="A152" s="50"/>
      <c r="B152" s="59"/>
      <c r="F152" s="194"/>
      <c r="G152" s="195"/>
      <c r="H152" s="339"/>
      <c r="I152" s="340"/>
      <c r="J152" s="328"/>
      <c r="K152" s="329"/>
    </row>
    <row r="153" spans="1:11" ht="19.5" customHeight="1" hidden="1">
      <c r="A153" s="50"/>
      <c r="B153" s="59"/>
      <c r="F153" s="235" t="s">
        <v>85</v>
      </c>
      <c r="G153" s="241"/>
      <c r="H153" s="252" t="s">
        <v>133</v>
      </c>
      <c r="I153" s="253"/>
      <c r="J153" s="330"/>
      <c r="K153" s="331"/>
    </row>
    <row r="154" spans="1:11" ht="19.5" customHeight="1" hidden="1">
      <c r="A154" s="50"/>
      <c r="B154" s="59"/>
      <c r="F154" s="194"/>
      <c r="G154" s="195"/>
      <c r="H154" s="339"/>
      <c r="I154" s="340"/>
      <c r="J154" s="328"/>
      <c r="K154" s="329"/>
    </row>
    <row r="155" spans="1:11" ht="19.5" customHeight="1" hidden="1">
      <c r="A155" s="50"/>
      <c r="B155" s="59"/>
      <c r="F155" s="235" t="s">
        <v>82</v>
      </c>
      <c r="G155" s="241"/>
      <c r="H155" s="252" t="s">
        <v>88</v>
      </c>
      <c r="I155" s="253"/>
      <c r="J155" s="334"/>
      <c r="K155" s="335"/>
    </row>
    <row r="156" spans="1:11" ht="37.5" customHeight="1" hidden="1" outlineLevel="1">
      <c r="A156" s="17" t="s">
        <v>41</v>
      </c>
      <c r="B156" s="58" t="s">
        <v>26</v>
      </c>
      <c r="C156" s="202" t="s">
        <v>27</v>
      </c>
      <c r="D156" s="203"/>
      <c r="E156" s="204"/>
      <c r="F156" s="235"/>
      <c r="G156" s="241"/>
      <c r="H156" s="254"/>
      <c r="I156" s="255"/>
      <c r="J156" s="254"/>
      <c r="K156" s="255"/>
    </row>
    <row r="157" spans="1:11" ht="19.5" customHeight="1" outlineLevel="1">
      <c r="A157" s="50"/>
      <c r="B157" s="59"/>
      <c r="C157" s="251" t="s">
        <v>199</v>
      </c>
      <c r="D157" s="248"/>
      <c r="E157" s="249"/>
      <c r="F157" s="244"/>
      <c r="G157" s="245"/>
      <c r="H157" s="252"/>
      <c r="I157" s="253"/>
      <c r="J157" s="343"/>
      <c r="K157" s="344"/>
    </row>
    <row r="158" spans="1:11" ht="19.5" customHeight="1" outlineLevel="1">
      <c r="A158" s="50"/>
      <c r="B158" s="59"/>
      <c r="C158" s="250" t="s">
        <v>200</v>
      </c>
      <c r="D158" s="248"/>
      <c r="E158" s="249"/>
      <c r="F158" s="244" t="s">
        <v>201</v>
      </c>
      <c r="G158" s="245"/>
      <c r="H158" s="252" t="s">
        <v>88</v>
      </c>
      <c r="I158" s="253"/>
      <c r="J158" s="343">
        <v>100</v>
      </c>
      <c r="K158" s="344"/>
    </row>
    <row r="159" spans="1:11" ht="138.75" customHeight="1">
      <c r="A159" s="50" t="s">
        <v>43</v>
      </c>
      <c r="B159" s="60" t="s">
        <v>148</v>
      </c>
      <c r="C159" s="221" t="s">
        <v>164</v>
      </c>
      <c r="D159" s="222"/>
      <c r="E159" s="223"/>
      <c r="F159" s="235"/>
      <c r="G159" s="241"/>
      <c r="H159" s="254"/>
      <c r="I159" s="255"/>
      <c r="J159" s="254"/>
      <c r="K159" s="255"/>
    </row>
    <row r="160" spans="1:11" ht="15.75" customHeight="1">
      <c r="A160" s="50"/>
      <c r="B160" s="59"/>
      <c r="C160" s="205" t="s">
        <v>80</v>
      </c>
      <c r="D160" s="206"/>
      <c r="E160" s="207"/>
      <c r="F160" s="194"/>
      <c r="G160" s="195"/>
      <c r="H160" s="254"/>
      <c r="I160" s="255"/>
      <c r="J160" s="254"/>
      <c r="K160" s="255"/>
    </row>
    <row r="161" spans="1:11" ht="19.5" customHeight="1">
      <c r="A161" s="50"/>
      <c r="B161" s="59"/>
      <c r="C161" s="196" t="s">
        <v>93</v>
      </c>
      <c r="D161" s="197"/>
      <c r="E161" s="198"/>
      <c r="F161" s="244" t="s">
        <v>181</v>
      </c>
      <c r="G161" s="245"/>
      <c r="H161" s="262" t="s">
        <v>202</v>
      </c>
      <c r="I161" s="263"/>
      <c r="J161" s="260">
        <f>I66</f>
        <v>7.742000000000002</v>
      </c>
      <c r="K161" s="261"/>
    </row>
    <row r="162" spans="1:11" ht="15.75" customHeight="1">
      <c r="A162" s="50"/>
      <c r="B162" s="59"/>
      <c r="C162" s="208" t="s">
        <v>83</v>
      </c>
      <c r="D162" s="209"/>
      <c r="E162" s="210"/>
      <c r="F162" s="194"/>
      <c r="G162" s="195"/>
      <c r="H162" s="254"/>
      <c r="I162" s="255"/>
      <c r="J162" s="254"/>
      <c r="K162" s="255"/>
    </row>
    <row r="163" spans="1:11" ht="19.5" customHeight="1">
      <c r="A163" s="50"/>
      <c r="B163" s="59"/>
      <c r="C163" s="212" t="s">
        <v>106</v>
      </c>
      <c r="D163" s="213"/>
      <c r="E163" s="214"/>
      <c r="F163" s="235" t="s">
        <v>85</v>
      </c>
      <c r="G163" s="241"/>
      <c r="H163" s="252" t="s">
        <v>202</v>
      </c>
      <c r="I163" s="253"/>
      <c r="J163" s="254">
        <f>3-1</f>
        <v>2</v>
      </c>
      <c r="K163" s="255"/>
    </row>
    <row r="164" spans="1:11" ht="15.75" customHeight="1">
      <c r="A164" s="50"/>
      <c r="B164" s="59"/>
      <c r="C164" s="208" t="s">
        <v>86</v>
      </c>
      <c r="D164" s="209"/>
      <c r="E164" s="210"/>
      <c r="F164" s="194"/>
      <c r="G164" s="195"/>
      <c r="H164" s="254"/>
      <c r="I164" s="255"/>
      <c r="J164" s="254"/>
      <c r="K164" s="255"/>
    </row>
    <row r="165" spans="1:15" ht="19.5" customHeight="1">
      <c r="A165" s="50"/>
      <c r="B165" s="59"/>
      <c r="C165" s="199" t="s">
        <v>94</v>
      </c>
      <c r="D165" s="200"/>
      <c r="E165" s="201"/>
      <c r="F165" s="235" t="s">
        <v>95</v>
      </c>
      <c r="G165" s="241"/>
      <c r="H165" s="252" t="s">
        <v>88</v>
      </c>
      <c r="I165" s="253"/>
      <c r="J165" s="328">
        <f>J161/J163/12*1000</f>
        <v>322.58333333333337</v>
      </c>
      <c r="K165" s="329"/>
      <c r="L165" s="79"/>
      <c r="M165" s="77"/>
      <c r="N165" s="33"/>
      <c r="O165" s="33"/>
    </row>
    <row r="166" spans="1:15" ht="16.5" customHeight="1">
      <c r="A166" s="50"/>
      <c r="B166" s="59"/>
      <c r="C166" s="251" t="s">
        <v>199</v>
      </c>
      <c r="D166" s="248"/>
      <c r="E166" s="249"/>
      <c r="F166" s="244"/>
      <c r="G166" s="245"/>
      <c r="H166" s="252"/>
      <c r="I166" s="253"/>
      <c r="J166" s="343"/>
      <c r="K166" s="344"/>
      <c r="L166" s="79"/>
      <c r="M166" s="77"/>
      <c r="N166" s="33"/>
      <c r="O166" s="33"/>
    </row>
    <row r="167" spans="1:15" ht="17.25" customHeight="1">
      <c r="A167" s="50"/>
      <c r="B167" s="59"/>
      <c r="C167" s="250" t="s">
        <v>200</v>
      </c>
      <c r="D167" s="248"/>
      <c r="E167" s="249"/>
      <c r="F167" s="244" t="s">
        <v>201</v>
      </c>
      <c r="G167" s="245"/>
      <c r="H167" s="252" t="s">
        <v>88</v>
      </c>
      <c r="I167" s="253"/>
      <c r="J167" s="343">
        <v>100</v>
      </c>
      <c r="K167" s="344"/>
      <c r="L167" s="79"/>
      <c r="M167" s="77"/>
      <c r="N167" s="33"/>
      <c r="O167" s="33"/>
    </row>
    <row r="168" spans="1:15" ht="49.5" customHeight="1">
      <c r="A168" s="50" t="s">
        <v>45</v>
      </c>
      <c r="B168" s="60" t="s">
        <v>148</v>
      </c>
      <c r="C168" s="224" t="s">
        <v>161</v>
      </c>
      <c r="D168" s="225"/>
      <c r="E168" s="226"/>
      <c r="F168" s="235"/>
      <c r="G168" s="241"/>
      <c r="H168" s="254"/>
      <c r="I168" s="255"/>
      <c r="J168" s="254"/>
      <c r="K168" s="255"/>
      <c r="L168" s="79"/>
      <c r="M168" s="77"/>
      <c r="N168" s="33"/>
      <c r="O168" s="33"/>
    </row>
    <row r="169" spans="1:15" ht="19.5" customHeight="1">
      <c r="A169" s="17"/>
      <c r="B169" s="58"/>
      <c r="C169" s="205" t="s">
        <v>80</v>
      </c>
      <c r="D169" s="206"/>
      <c r="E169" s="207"/>
      <c r="F169" s="194"/>
      <c r="G169" s="195"/>
      <c r="H169" s="254"/>
      <c r="I169" s="255"/>
      <c r="J169" s="254"/>
      <c r="K169" s="255"/>
      <c r="L169" s="79"/>
      <c r="M169" s="77"/>
      <c r="N169" s="33"/>
      <c r="O169" s="33"/>
    </row>
    <row r="170" spans="1:15" ht="27.75" customHeight="1">
      <c r="A170" s="17"/>
      <c r="B170" s="58"/>
      <c r="C170" s="264" t="s">
        <v>96</v>
      </c>
      <c r="D170" s="265"/>
      <c r="E170" s="266"/>
      <c r="F170" s="244" t="s">
        <v>181</v>
      </c>
      <c r="G170" s="245"/>
      <c r="H170" s="262" t="s">
        <v>202</v>
      </c>
      <c r="I170" s="263"/>
      <c r="J170" s="260">
        <f>I67</f>
        <v>44.596000000000004</v>
      </c>
      <c r="K170" s="261"/>
      <c r="L170" s="79"/>
      <c r="M170" s="77"/>
      <c r="N170" s="33"/>
      <c r="O170" s="33"/>
    </row>
    <row r="171" spans="1:15" ht="19.5" customHeight="1">
      <c r="A171" s="17"/>
      <c r="B171" s="58"/>
      <c r="C171" s="208" t="s">
        <v>83</v>
      </c>
      <c r="D171" s="209"/>
      <c r="E171" s="210"/>
      <c r="F171" s="194"/>
      <c r="G171" s="195"/>
      <c r="H171" s="339"/>
      <c r="I171" s="340"/>
      <c r="J171" s="339"/>
      <c r="K171" s="340"/>
      <c r="L171" s="79"/>
      <c r="M171" s="77"/>
      <c r="N171" s="33"/>
      <c r="O171" s="33"/>
    </row>
    <row r="172" spans="1:15" ht="19.5" customHeight="1">
      <c r="A172" s="17"/>
      <c r="B172" s="58"/>
      <c r="C172" s="212" t="s">
        <v>106</v>
      </c>
      <c r="D172" s="213"/>
      <c r="E172" s="214"/>
      <c r="F172" s="235" t="s">
        <v>85</v>
      </c>
      <c r="G172" s="241"/>
      <c r="H172" s="252" t="s">
        <v>202</v>
      </c>
      <c r="I172" s="253"/>
      <c r="J172" s="330">
        <f>8</f>
        <v>8</v>
      </c>
      <c r="K172" s="331"/>
      <c r="L172" s="79"/>
      <c r="M172" s="77"/>
      <c r="N172" s="33"/>
      <c r="O172" s="33"/>
    </row>
    <row r="173" spans="1:15" ht="19.5" customHeight="1">
      <c r="A173" s="17"/>
      <c r="B173" s="58"/>
      <c r="C173" s="208" t="s">
        <v>86</v>
      </c>
      <c r="D173" s="209"/>
      <c r="E173" s="210"/>
      <c r="F173" s="194"/>
      <c r="G173" s="195"/>
      <c r="H173" s="339"/>
      <c r="I173" s="340"/>
      <c r="J173" s="339"/>
      <c r="K173" s="340"/>
      <c r="L173" s="79"/>
      <c r="M173" s="77"/>
      <c r="N173" s="33"/>
      <c r="O173" s="33"/>
    </row>
    <row r="174" spans="1:15" ht="19.5" customHeight="1">
      <c r="A174" s="50"/>
      <c r="B174" s="59"/>
      <c r="C174" s="199" t="s">
        <v>94</v>
      </c>
      <c r="D174" s="200"/>
      <c r="E174" s="201"/>
      <c r="F174" s="235" t="s">
        <v>95</v>
      </c>
      <c r="G174" s="241"/>
      <c r="H174" s="252" t="s">
        <v>88</v>
      </c>
      <c r="I174" s="253"/>
      <c r="J174" s="328">
        <v>500</v>
      </c>
      <c r="K174" s="329"/>
      <c r="L174" s="79"/>
      <c r="M174" s="77"/>
      <c r="N174" s="33"/>
      <c r="O174" s="33"/>
    </row>
    <row r="175" spans="1:15" ht="60" customHeight="1" hidden="1" outlineLevel="1">
      <c r="A175" s="17" t="s">
        <v>43</v>
      </c>
      <c r="B175" s="58" t="s">
        <v>26</v>
      </c>
      <c r="C175" s="202" t="s">
        <v>28</v>
      </c>
      <c r="D175" s="203"/>
      <c r="E175" s="204"/>
      <c r="F175" s="235"/>
      <c r="G175" s="241"/>
      <c r="H175" s="339"/>
      <c r="I175" s="340"/>
      <c r="J175" s="339"/>
      <c r="K175" s="340"/>
      <c r="L175" s="79"/>
      <c r="M175" s="77"/>
      <c r="N175" s="33"/>
      <c r="O175" s="33"/>
    </row>
    <row r="176" spans="1:15" ht="18" customHeight="1" outlineLevel="1">
      <c r="A176" s="50"/>
      <c r="B176" s="59"/>
      <c r="C176" s="251" t="s">
        <v>199</v>
      </c>
      <c r="D176" s="248"/>
      <c r="E176" s="249"/>
      <c r="F176" s="244"/>
      <c r="G176" s="245"/>
      <c r="H176" s="252"/>
      <c r="I176" s="253"/>
      <c r="J176" s="343"/>
      <c r="K176" s="344"/>
      <c r="L176" s="79"/>
      <c r="M176" s="77"/>
      <c r="N176" s="33"/>
      <c r="O176" s="33"/>
    </row>
    <row r="177" spans="1:15" ht="20.25" customHeight="1" outlineLevel="1">
      <c r="A177" s="50"/>
      <c r="B177" s="59"/>
      <c r="C177" s="250" t="s">
        <v>200</v>
      </c>
      <c r="D177" s="248"/>
      <c r="E177" s="249"/>
      <c r="F177" s="244" t="s">
        <v>201</v>
      </c>
      <c r="G177" s="245"/>
      <c r="H177" s="252" t="s">
        <v>88</v>
      </c>
      <c r="I177" s="253"/>
      <c r="J177" s="343">
        <v>100</v>
      </c>
      <c r="K177" s="344"/>
      <c r="L177" s="79"/>
      <c r="M177" s="77"/>
      <c r="N177" s="33"/>
      <c r="O177" s="33"/>
    </row>
    <row r="178" spans="1:15" ht="68.25" customHeight="1">
      <c r="A178" s="50" t="s">
        <v>47</v>
      </c>
      <c r="B178" s="60" t="s">
        <v>148</v>
      </c>
      <c r="C178" s="202" t="s">
        <v>168</v>
      </c>
      <c r="D178" s="203"/>
      <c r="E178" s="204"/>
      <c r="F178" s="235"/>
      <c r="G178" s="241"/>
      <c r="H178" s="339"/>
      <c r="I178" s="340"/>
      <c r="J178" s="339"/>
      <c r="K178" s="340"/>
      <c r="L178" s="79"/>
      <c r="M178" s="77"/>
      <c r="N178" s="33"/>
      <c r="O178" s="33"/>
    </row>
    <row r="179" spans="1:15" ht="15.75" customHeight="1">
      <c r="A179" s="17"/>
      <c r="B179" s="58"/>
      <c r="C179" s="205" t="s">
        <v>80</v>
      </c>
      <c r="D179" s="206"/>
      <c r="E179" s="207"/>
      <c r="F179" s="194"/>
      <c r="G179" s="195"/>
      <c r="H179" s="336"/>
      <c r="I179" s="337"/>
      <c r="J179" s="336"/>
      <c r="K179" s="337"/>
      <c r="L179" s="79"/>
      <c r="M179" s="77"/>
      <c r="N179" s="33"/>
      <c r="O179" s="33"/>
    </row>
    <row r="180" spans="1:15" ht="19.5" customHeight="1">
      <c r="A180" s="17"/>
      <c r="B180" s="58"/>
      <c r="C180" s="196" t="s">
        <v>92</v>
      </c>
      <c r="D180" s="197"/>
      <c r="E180" s="198"/>
      <c r="F180" s="244" t="s">
        <v>181</v>
      </c>
      <c r="G180" s="245"/>
      <c r="H180" s="262" t="s">
        <v>202</v>
      </c>
      <c r="I180" s="263"/>
      <c r="J180" s="260">
        <f>I69</f>
        <v>231.6</v>
      </c>
      <c r="K180" s="261"/>
      <c r="L180" s="79"/>
      <c r="M180" s="77"/>
      <c r="N180" s="33"/>
      <c r="O180" s="33"/>
    </row>
    <row r="181" spans="1:15" ht="18" customHeight="1">
      <c r="A181" s="17"/>
      <c r="B181" s="58"/>
      <c r="C181" s="208" t="s">
        <v>83</v>
      </c>
      <c r="D181" s="209"/>
      <c r="E181" s="210"/>
      <c r="F181" s="194"/>
      <c r="G181" s="195"/>
      <c r="H181" s="336"/>
      <c r="I181" s="337"/>
      <c r="J181" s="336"/>
      <c r="K181" s="337"/>
      <c r="L181" s="79"/>
      <c r="M181" s="77"/>
      <c r="N181" s="33"/>
      <c r="O181" s="33"/>
    </row>
    <row r="182" spans="1:15" ht="19.5" customHeight="1">
      <c r="A182" s="17"/>
      <c r="B182" s="58"/>
      <c r="C182" s="212" t="s">
        <v>106</v>
      </c>
      <c r="D182" s="213"/>
      <c r="E182" s="214"/>
      <c r="F182" s="235" t="s">
        <v>85</v>
      </c>
      <c r="G182" s="241"/>
      <c r="H182" s="252" t="s">
        <v>202</v>
      </c>
      <c r="I182" s="253"/>
      <c r="J182" s="330">
        <f>200-7</f>
        <v>193</v>
      </c>
      <c r="K182" s="331"/>
      <c r="L182" s="79"/>
      <c r="M182" s="77"/>
      <c r="N182" s="33"/>
      <c r="O182" s="33"/>
    </row>
    <row r="183" spans="1:15" ht="19.5" customHeight="1">
      <c r="A183" s="17"/>
      <c r="B183" s="58"/>
      <c r="C183" s="208" t="s">
        <v>86</v>
      </c>
      <c r="D183" s="209"/>
      <c r="E183" s="210"/>
      <c r="F183" s="194"/>
      <c r="G183" s="195"/>
      <c r="H183" s="336"/>
      <c r="I183" s="337"/>
      <c r="J183" s="336"/>
      <c r="K183" s="337"/>
      <c r="L183" s="79"/>
      <c r="M183" s="77"/>
      <c r="N183" s="33"/>
      <c r="O183" s="33"/>
    </row>
    <row r="184" spans="1:15" ht="19.5" customHeight="1">
      <c r="A184" s="50"/>
      <c r="B184" s="59"/>
      <c r="C184" s="199" t="s">
        <v>91</v>
      </c>
      <c r="D184" s="200"/>
      <c r="E184" s="201"/>
      <c r="F184" s="235" t="s">
        <v>82</v>
      </c>
      <c r="G184" s="241"/>
      <c r="H184" s="252" t="s">
        <v>88</v>
      </c>
      <c r="I184" s="253"/>
      <c r="J184" s="328">
        <f>J180/J182*1000</f>
        <v>1200</v>
      </c>
      <c r="K184" s="329"/>
      <c r="L184" s="79"/>
      <c r="M184" s="77"/>
      <c r="N184" s="33"/>
      <c r="O184" s="33"/>
    </row>
    <row r="185" spans="1:15" ht="19.5" customHeight="1">
      <c r="A185" s="50"/>
      <c r="B185" s="59"/>
      <c r="C185" s="251" t="s">
        <v>199</v>
      </c>
      <c r="D185" s="248"/>
      <c r="E185" s="249"/>
      <c r="F185" s="244"/>
      <c r="G185" s="245"/>
      <c r="H185" s="252"/>
      <c r="I185" s="253"/>
      <c r="J185" s="343"/>
      <c r="K185" s="344"/>
      <c r="L185" s="79"/>
      <c r="M185" s="77"/>
      <c r="N185" s="33"/>
      <c r="O185" s="33"/>
    </row>
    <row r="186" spans="1:15" ht="19.5" customHeight="1">
      <c r="A186" s="50"/>
      <c r="B186" s="59"/>
      <c r="C186" s="250" t="s">
        <v>200</v>
      </c>
      <c r="D186" s="248"/>
      <c r="E186" s="249"/>
      <c r="F186" s="244" t="s">
        <v>201</v>
      </c>
      <c r="G186" s="245"/>
      <c r="H186" s="252" t="s">
        <v>88</v>
      </c>
      <c r="I186" s="253"/>
      <c r="J186" s="343">
        <v>100</v>
      </c>
      <c r="K186" s="344"/>
      <c r="L186" s="79"/>
      <c r="M186" s="77"/>
      <c r="N186" s="33"/>
      <c r="O186" s="33"/>
    </row>
    <row r="187" spans="1:15" ht="94.5" customHeight="1">
      <c r="A187" s="50" t="s">
        <v>49</v>
      </c>
      <c r="B187" s="60" t="s">
        <v>148</v>
      </c>
      <c r="C187" s="211" t="s">
        <v>162</v>
      </c>
      <c r="D187" s="211"/>
      <c r="E187" s="211"/>
      <c r="F187" s="240"/>
      <c r="G187" s="240"/>
      <c r="H187" s="338"/>
      <c r="I187" s="338"/>
      <c r="J187" s="338"/>
      <c r="K187" s="338"/>
      <c r="L187" s="79"/>
      <c r="M187" s="77"/>
      <c r="N187" s="33"/>
      <c r="O187" s="33"/>
    </row>
    <row r="188" spans="1:15" ht="15.75" customHeight="1">
      <c r="A188" s="50"/>
      <c r="B188" s="59"/>
      <c r="C188" s="205" t="s">
        <v>80</v>
      </c>
      <c r="D188" s="206"/>
      <c r="E188" s="207"/>
      <c r="F188" s="194"/>
      <c r="G188" s="195"/>
      <c r="H188" s="336"/>
      <c r="I188" s="337"/>
      <c r="J188" s="336"/>
      <c r="K188" s="337"/>
      <c r="L188" s="79"/>
      <c r="M188" s="77"/>
      <c r="N188" s="33"/>
      <c r="O188" s="33"/>
    </row>
    <row r="189" spans="1:15" ht="19.5" customHeight="1">
      <c r="A189" s="50"/>
      <c r="B189" s="59"/>
      <c r="C189" s="196" t="s">
        <v>92</v>
      </c>
      <c r="D189" s="197"/>
      <c r="E189" s="198"/>
      <c r="F189" s="244" t="s">
        <v>181</v>
      </c>
      <c r="G189" s="245"/>
      <c r="H189" s="262" t="s">
        <v>202</v>
      </c>
      <c r="I189" s="263"/>
      <c r="J189" s="260">
        <f>I70</f>
        <v>78.975</v>
      </c>
      <c r="K189" s="261"/>
      <c r="L189" s="79"/>
      <c r="M189" s="77"/>
      <c r="N189" s="33"/>
      <c r="O189" s="33"/>
    </row>
    <row r="190" spans="1:15" ht="18" customHeight="1">
      <c r="A190" s="50"/>
      <c r="B190" s="59"/>
      <c r="C190" s="208" t="s">
        <v>83</v>
      </c>
      <c r="D190" s="209"/>
      <c r="E190" s="210"/>
      <c r="F190" s="194"/>
      <c r="G190" s="195"/>
      <c r="H190" s="336"/>
      <c r="I190" s="337"/>
      <c r="J190" s="336"/>
      <c r="K190" s="337"/>
      <c r="L190" s="79"/>
      <c r="M190" s="77"/>
      <c r="N190" s="33"/>
      <c r="O190" s="33"/>
    </row>
    <row r="191" spans="1:15" ht="15" customHeight="1">
      <c r="A191" s="50"/>
      <c r="B191" s="59"/>
      <c r="C191" s="212" t="s">
        <v>106</v>
      </c>
      <c r="D191" s="213"/>
      <c r="E191" s="214"/>
      <c r="F191" s="235" t="s">
        <v>85</v>
      </c>
      <c r="G191" s="241"/>
      <c r="H191" s="252" t="s">
        <v>133</v>
      </c>
      <c r="I191" s="253"/>
      <c r="J191" s="330">
        <v>45</v>
      </c>
      <c r="K191" s="331"/>
      <c r="L191" s="102"/>
      <c r="M191" s="77"/>
      <c r="N191" s="33"/>
      <c r="O191" s="33"/>
    </row>
    <row r="192" spans="1:15" ht="18" customHeight="1">
      <c r="A192" s="50"/>
      <c r="B192" s="59"/>
      <c r="C192" s="208" t="s">
        <v>86</v>
      </c>
      <c r="D192" s="209"/>
      <c r="E192" s="210"/>
      <c r="F192" s="194"/>
      <c r="G192" s="195"/>
      <c r="H192" s="336"/>
      <c r="I192" s="337"/>
      <c r="J192" s="336"/>
      <c r="K192" s="337"/>
      <c r="L192" s="79"/>
      <c r="M192" s="77"/>
      <c r="N192" s="33"/>
      <c r="O192" s="33"/>
    </row>
    <row r="193" spans="1:15" ht="19.5" customHeight="1">
      <c r="A193" s="50"/>
      <c r="B193" s="59"/>
      <c r="C193" s="199" t="s">
        <v>91</v>
      </c>
      <c r="D193" s="200"/>
      <c r="E193" s="201"/>
      <c r="F193" s="235" t="s">
        <v>82</v>
      </c>
      <c r="G193" s="241"/>
      <c r="H193" s="252" t="s">
        <v>88</v>
      </c>
      <c r="I193" s="253"/>
      <c r="J193" s="328">
        <v>1755</v>
      </c>
      <c r="K193" s="329"/>
      <c r="L193" s="79"/>
      <c r="M193" s="77"/>
      <c r="N193" s="33"/>
      <c r="O193" s="33"/>
    </row>
    <row r="194" spans="1:15" ht="108" customHeight="1" hidden="1">
      <c r="A194" s="50"/>
      <c r="B194" s="59"/>
      <c r="C194" s="202" t="s">
        <v>134</v>
      </c>
      <c r="D194" s="203"/>
      <c r="E194" s="204"/>
      <c r="F194" s="235"/>
      <c r="G194" s="241"/>
      <c r="H194" s="252"/>
      <c r="I194" s="253"/>
      <c r="J194" s="328"/>
      <c r="K194" s="329"/>
      <c r="L194" s="79"/>
      <c r="M194" s="77"/>
      <c r="N194" s="33"/>
      <c r="O194" s="33"/>
    </row>
    <row r="195" spans="1:15" ht="19.5" customHeight="1" hidden="1">
      <c r="A195" s="50"/>
      <c r="B195" s="59"/>
      <c r="C195" s="205" t="s">
        <v>80</v>
      </c>
      <c r="D195" s="206"/>
      <c r="E195" s="207"/>
      <c r="F195" s="235"/>
      <c r="G195" s="241"/>
      <c r="H195" s="252"/>
      <c r="I195" s="253"/>
      <c r="J195" s="328"/>
      <c r="K195" s="329"/>
      <c r="L195" s="79"/>
      <c r="M195" s="77"/>
      <c r="N195" s="33"/>
      <c r="O195" s="33"/>
    </row>
    <row r="196" spans="1:15" ht="19.5" customHeight="1" hidden="1">
      <c r="A196" s="50"/>
      <c r="B196" s="59"/>
      <c r="C196" s="199" t="s">
        <v>130</v>
      </c>
      <c r="D196" s="200"/>
      <c r="E196" s="201"/>
      <c r="F196" s="235" t="s">
        <v>82</v>
      </c>
      <c r="G196" s="241"/>
      <c r="H196" s="252" t="s">
        <v>135</v>
      </c>
      <c r="I196" s="253"/>
      <c r="J196" s="334"/>
      <c r="K196" s="335"/>
      <c r="L196" s="79"/>
      <c r="M196" s="77"/>
      <c r="N196" s="33"/>
      <c r="O196" s="33"/>
    </row>
    <row r="197" spans="1:15" ht="19.5" customHeight="1" hidden="1">
      <c r="A197" s="50"/>
      <c r="B197" s="59"/>
      <c r="C197" s="202" t="s">
        <v>83</v>
      </c>
      <c r="D197" s="203"/>
      <c r="E197" s="204"/>
      <c r="F197" s="235"/>
      <c r="G197" s="241"/>
      <c r="H197" s="336"/>
      <c r="I197" s="337"/>
      <c r="J197" s="328"/>
      <c r="K197" s="329"/>
      <c r="L197" s="79"/>
      <c r="M197" s="77"/>
      <c r="N197" s="33"/>
      <c r="O197" s="33"/>
    </row>
    <row r="198" spans="1:15" ht="19.5" customHeight="1" hidden="1">
      <c r="A198" s="50"/>
      <c r="B198" s="59"/>
      <c r="C198" s="199" t="s">
        <v>106</v>
      </c>
      <c r="D198" s="200"/>
      <c r="E198" s="201"/>
      <c r="F198" s="235" t="s">
        <v>85</v>
      </c>
      <c r="G198" s="241"/>
      <c r="H198" s="252" t="s">
        <v>133</v>
      </c>
      <c r="I198" s="253"/>
      <c r="J198" s="330"/>
      <c r="K198" s="331"/>
      <c r="L198" s="79"/>
      <c r="M198" s="77"/>
      <c r="N198" s="33"/>
      <c r="O198" s="33"/>
    </row>
    <row r="199" spans="1:15" ht="19.5" customHeight="1" hidden="1">
      <c r="A199" s="50"/>
      <c r="B199" s="59"/>
      <c r="C199" s="202" t="s">
        <v>86</v>
      </c>
      <c r="D199" s="203"/>
      <c r="E199" s="204"/>
      <c r="F199" s="235"/>
      <c r="G199" s="241"/>
      <c r="H199" s="336"/>
      <c r="I199" s="337"/>
      <c r="J199" s="328"/>
      <c r="K199" s="329"/>
      <c r="L199" s="79"/>
      <c r="M199" s="77"/>
      <c r="N199" s="33"/>
      <c r="O199" s="33"/>
    </row>
    <row r="200" spans="1:15" ht="19.5" customHeight="1" hidden="1">
      <c r="A200" s="50"/>
      <c r="B200" s="59"/>
      <c r="C200" s="199" t="s">
        <v>91</v>
      </c>
      <c r="D200" s="200"/>
      <c r="E200" s="201"/>
      <c r="F200" s="235" t="s">
        <v>88</v>
      </c>
      <c r="G200" s="241"/>
      <c r="H200" s="252" t="s">
        <v>88</v>
      </c>
      <c r="I200" s="253"/>
      <c r="J200" s="328"/>
      <c r="K200" s="329"/>
      <c r="L200" s="79"/>
      <c r="M200" s="77"/>
      <c r="N200" s="33"/>
      <c r="O200" s="33"/>
    </row>
    <row r="201" spans="1:15" ht="69.75" customHeight="1" hidden="1" outlineLevel="1">
      <c r="A201" s="17" t="s">
        <v>45</v>
      </c>
      <c r="B201" s="58" t="s">
        <v>26</v>
      </c>
      <c r="C201" s="202" t="s">
        <v>29</v>
      </c>
      <c r="D201" s="203"/>
      <c r="E201" s="204"/>
      <c r="F201" s="244"/>
      <c r="G201" s="245"/>
      <c r="H201" s="336"/>
      <c r="I201" s="337"/>
      <c r="J201" s="336"/>
      <c r="K201" s="337"/>
      <c r="L201" s="79"/>
      <c r="M201" s="77"/>
      <c r="N201" s="33"/>
      <c r="O201" s="33"/>
    </row>
    <row r="202" spans="1:11" ht="60" customHeight="1" hidden="1" outlineLevel="1">
      <c r="A202" s="17" t="s">
        <v>47</v>
      </c>
      <c r="B202" s="58" t="s">
        <v>26</v>
      </c>
      <c r="C202" s="202" t="s">
        <v>30</v>
      </c>
      <c r="D202" s="203"/>
      <c r="E202" s="204"/>
      <c r="F202" s="235"/>
      <c r="G202" s="241"/>
      <c r="H202" s="235"/>
      <c r="I202" s="241"/>
      <c r="J202" s="235"/>
      <c r="K202" s="241"/>
    </row>
    <row r="203" spans="1:11" ht="19.5" customHeight="1" outlineLevel="1">
      <c r="A203" s="50"/>
      <c r="B203" s="59"/>
      <c r="C203" s="251" t="s">
        <v>199</v>
      </c>
      <c r="D203" s="248"/>
      <c r="E203" s="249"/>
      <c r="F203" s="244"/>
      <c r="G203" s="245"/>
      <c r="H203" s="252"/>
      <c r="I203" s="253"/>
      <c r="J203" s="343"/>
      <c r="K203" s="344"/>
    </row>
    <row r="204" spans="1:11" ht="25.5" customHeight="1" outlineLevel="1">
      <c r="A204" s="50"/>
      <c r="B204" s="59"/>
      <c r="C204" s="250" t="s">
        <v>200</v>
      </c>
      <c r="D204" s="248"/>
      <c r="E204" s="249"/>
      <c r="F204" s="244" t="s">
        <v>201</v>
      </c>
      <c r="G204" s="245"/>
      <c r="H204" s="252" t="s">
        <v>88</v>
      </c>
      <c r="I204" s="253"/>
      <c r="J204" s="343">
        <v>100</v>
      </c>
      <c r="K204" s="344"/>
    </row>
    <row r="205" spans="1:11" ht="51" customHeight="1">
      <c r="A205" s="50" t="s">
        <v>51</v>
      </c>
      <c r="B205" s="60" t="s">
        <v>148</v>
      </c>
      <c r="C205" s="211" t="s">
        <v>153</v>
      </c>
      <c r="D205" s="211"/>
      <c r="E205" s="211"/>
      <c r="F205" s="270"/>
      <c r="G205" s="270"/>
      <c r="H205" s="270"/>
      <c r="I205" s="270"/>
      <c r="J205" s="270"/>
      <c r="K205" s="270"/>
    </row>
    <row r="206" spans="1:11" ht="19.5" customHeight="1">
      <c r="A206" s="50"/>
      <c r="B206" s="59"/>
      <c r="C206" s="205" t="s">
        <v>80</v>
      </c>
      <c r="D206" s="206"/>
      <c r="E206" s="207"/>
      <c r="F206" s="194"/>
      <c r="G206" s="195"/>
      <c r="H206" s="235"/>
      <c r="I206" s="241"/>
      <c r="J206" s="254"/>
      <c r="K206" s="255"/>
    </row>
    <row r="207" spans="1:11" ht="34.5" customHeight="1">
      <c r="A207" s="50"/>
      <c r="B207" s="59"/>
      <c r="C207" s="196" t="s">
        <v>97</v>
      </c>
      <c r="D207" s="197"/>
      <c r="E207" s="198"/>
      <c r="F207" s="244" t="s">
        <v>181</v>
      </c>
      <c r="G207" s="245"/>
      <c r="H207" s="262" t="s">
        <v>202</v>
      </c>
      <c r="I207" s="263"/>
      <c r="J207" s="260">
        <f>I73</f>
        <v>68.424</v>
      </c>
      <c r="K207" s="261"/>
    </row>
    <row r="208" spans="1:11" ht="19.5" customHeight="1">
      <c r="A208" s="50"/>
      <c r="B208" s="59"/>
      <c r="C208" s="208" t="s">
        <v>83</v>
      </c>
      <c r="D208" s="209"/>
      <c r="E208" s="210"/>
      <c r="F208" s="194"/>
      <c r="G208" s="195"/>
      <c r="H208" s="235"/>
      <c r="I208" s="241"/>
      <c r="J208" s="332"/>
      <c r="K208" s="333"/>
    </row>
    <row r="209" spans="1:11" ht="16.5" customHeight="1">
      <c r="A209" s="50"/>
      <c r="B209" s="59"/>
      <c r="C209" s="212" t="s">
        <v>106</v>
      </c>
      <c r="D209" s="213"/>
      <c r="E209" s="214"/>
      <c r="F209" s="235" t="s">
        <v>85</v>
      </c>
      <c r="G209" s="241"/>
      <c r="H209" s="252" t="s">
        <v>133</v>
      </c>
      <c r="I209" s="253"/>
      <c r="J209" s="291">
        <v>26</v>
      </c>
      <c r="K209" s="292"/>
    </row>
    <row r="210" spans="1:17" s="3" customFormat="1" ht="19.5" customHeight="1">
      <c r="A210" s="50"/>
      <c r="B210" s="59"/>
      <c r="C210" s="208" t="s">
        <v>86</v>
      </c>
      <c r="D210" s="209"/>
      <c r="E210" s="210"/>
      <c r="F210" s="194"/>
      <c r="G210" s="195"/>
      <c r="H210" s="235"/>
      <c r="I210" s="241"/>
      <c r="J210" s="332"/>
      <c r="K210" s="333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212" t="s">
        <v>98</v>
      </c>
      <c r="D211" s="213"/>
      <c r="E211" s="214"/>
      <c r="F211" s="235" t="s">
        <v>95</v>
      </c>
      <c r="G211" s="241"/>
      <c r="H211" s="252" t="s">
        <v>88</v>
      </c>
      <c r="I211" s="253"/>
      <c r="J211" s="252">
        <v>220</v>
      </c>
      <c r="K211" s="253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49</v>
      </c>
      <c r="B212" s="58" t="s">
        <v>26</v>
      </c>
      <c r="C212" s="202" t="s">
        <v>31</v>
      </c>
      <c r="D212" s="203"/>
      <c r="E212" s="204"/>
      <c r="F212" s="194"/>
      <c r="G212" s="195"/>
      <c r="H212" s="235"/>
      <c r="I212" s="241"/>
      <c r="J212" s="235"/>
      <c r="K212" s="241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51" t="s">
        <v>199</v>
      </c>
      <c r="D213" s="248"/>
      <c r="E213" s="249"/>
      <c r="F213" s="244"/>
      <c r="G213" s="245"/>
      <c r="H213" s="252"/>
      <c r="I213" s="253"/>
      <c r="J213" s="343"/>
      <c r="K213" s="344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50" t="s">
        <v>200</v>
      </c>
      <c r="D214" s="248"/>
      <c r="E214" s="249"/>
      <c r="F214" s="244" t="s">
        <v>201</v>
      </c>
      <c r="G214" s="245"/>
      <c r="H214" s="252" t="s">
        <v>88</v>
      </c>
      <c r="I214" s="253"/>
      <c r="J214" s="343">
        <v>100</v>
      </c>
      <c r="K214" s="344"/>
      <c r="L214" s="30"/>
      <c r="N214" s="1"/>
      <c r="O214" s="1"/>
      <c r="P214" s="1"/>
      <c r="Q214" s="1"/>
    </row>
    <row r="215" spans="1:17" s="3" customFormat="1" ht="66.75" customHeight="1">
      <c r="A215" s="50" t="s">
        <v>52</v>
      </c>
      <c r="B215" s="60" t="s">
        <v>148</v>
      </c>
      <c r="C215" s="224" t="s">
        <v>163</v>
      </c>
      <c r="D215" s="225"/>
      <c r="E215" s="226"/>
      <c r="F215" s="235"/>
      <c r="G215" s="241"/>
      <c r="H215" s="235"/>
      <c r="I215" s="241"/>
      <c r="J215" s="235"/>
      <c r="K215" s="241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05" t="s">
        <v>80</v>
      </c>
      <c r="D216" s="206"/>
      <c r="E216" s="207"/>
      <c r="F216" s="194"/>
      <c r="G216" s="195"/>
      <c r="H216" s="235"/>
      <c r="I216" s="241"/>
      <c r="J216" s="235"/>
      <c r="K216" s="241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196" t="s">
        <v>99</v>
      </c>
      <c r="D217" s="197"/>
      <c r="E217" s="198"/>
      <c r="F217" s="244" t="s">
        <v>181</v>
      </c>
      <c r="G217" s="245"/>
      <c r="H217" s="262" t="s">
        <v>133</v>
      </c>
      <c r="I217" s="263"/>
      <c r="J217" s="258">
        <f>I75</f>
        <v>81.802</v>
      </c>
      <c r="K217" s="259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08" t="s">
        <v>83</v>
      </c>
      <c r="D218" s="209"/>
      <c r="E218" s="210"/>
      <c r="F218" s="194"/>
      <c r="G218" s="195"/>
      <c r="H218" s="256"/>
      <c r="I218" s="257"/>
      <c r="J218" s="256"/>
      <c r="K218" s="257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12" t="s">
        <v>106</v>
      </c>
      <c r="D219" s="213"/>
      <c r="E219" s="214"/>
      <c r="F219" s="235" t="s">
        <v>85</v>
      </c>
      <c r="G219" s="241"/>
      <c r="H219" s="252" t="s">
        <v>133</v>
      </c>
      <c r="I219" s="253"/>
      <c r="J219" s="291">
        <v>1283</v>
      </c>
      <c r="K219" s="292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208" t="s">
        <v>86</v>
      </c>
      <c r="D220" s="209"/>
      <c r="E220" s="210"/>
      <c r="F220" s="194"/>
      <c r="G220" s="195"/>
      <c r="H220" s="256"/>
      <c r="I220" s="257"/>
      <c r="J220" s="258"/>
      <c r="K220" s="259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199" t="s">
        <v>196</v>
      </c>
      <c r="D221" s="200"/>
      <c r="E221" s="201"/>
      <c r="F221" s="235" t="s">
        <v>82</v>
      </c>
      <c r="G221" s="241"/>
      <c r="H221" s="252" t="s">
        <v>88</v>
      </c>
      <c r="I221" s="253"/>
      <c r="J221" s="252">
        <f>J217/J219*1000</f>
        <v>63.75837879968824</v>
      </c>
      <c r="K221" s="253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51" t="s">
        <v>199</v>
      </c>
      <c r="D222" s="248"/>
      <c r="E222" s="249"/>
      <c r="F222" s="244"/>
      <c r="G222" s="245"/>
      <c r="H222" s="252"/>
      <c r="I222" s="253"/>
      <c r="J222" s="343"/>
      <c r="K222" s="344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50" t="s">
        <v>200</v>
      </c>
      <c r="D223" s="248"/>
      <c r="E223" s="249"/>
      <c r="F223" s="244" t="s">
        <v>201</v>
      </c>
      <c r="G223" s="245"/>
      <c r="H223" s="252" t="s">
        <v>88</v>
      </c>
      <c r="I223" s="253"/>
      <c r="J223" s="343">
        <v>100</v>
      </c>
      <c r="K223" s="344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51</v>
      </c>
      <c r="B224" s="56" t="s">
        <v>26</v>
      </c>
      <c r="C224" s="321" t="s">
        <v>101</v>
      </c>
      <c r="D224" s="322"/>
      <c r="E224" s="323"/>
      <c r="F224" s="235"/>
      <c r="G224" s="241"/>
      <c r="H224" s="256"/>
      <c r="I224" s="257"/>
      <c r="J224" s="252"/>
      <c r="K224" s="253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141</v>
      </c>
      <c r="B225" s="120" t="s">
        <v>148</v>
      </c>
      <c r="C225" s="324" t="s">
        <v>157</v>
      </c>
      <c r="D225" s="325"/>
      <c r="E225" s="326"/>
      <c r="F225" s="281"/>
      <c r="G225" s="282"/>
      <c r="H225" s="285"/>
      <c r="I225" s="286"/>
      <c r="J225" s="262"/>
      <c r="K225" s="263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227" t="s">
        <v>80</v>
      </c>
      <c r="D226" s="230"/>
      <c r="E226" s="231"/>
      <c r="F226" s="281"/>
      <c r="G226" s="282"/>
      <c r="H226" s="285"/>
      <c r="I226" s="286"/>
      <c r="J226" s="262"/>
      <c r="K226" s="263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302" t="s">
        <v>197</v>
      </c>
      <c r="D227" s="303"/>
      <c r="E227" s="304"/>
      <c r="F227" s="244" t="s">
        <v>181</v>
      </c>
      <c r="G227" s="245"/>
      <c r="H227" s="262" t="s">
        <v>133</v>
      </c>
      <c r="I227" s="263"/>
      <c r="J227" s="293">
        <v>533</v>
      </c>
      <c r="K227" s="294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215" t="s">
        <v>83</v>
      </c>
      <c r="D228" s="216"/>
      <c r="E228" s="217"/>
      <c r="F228" s="281"/>
      <c r="G228" s="282"/>
      <c r="H228" s="285"/>
      <c r="I228" s="286"/>
      <c r="J228" s="262"/>
      <c r="K228" s="263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218" t="s">
        <v>106</v>
      </c>
      <c r="D229" s="219"/>
      <c r="E229" s="220"/>
      <c r="F229" s="281" t="s">
        <v>103</v>
      </c>
      <c r="G229" s="282"/>
      <c r="H229" s="262" t="s">
        <v>133</v>
      </c>
      <c r="I229" s="263"/>
      <c r="J229" s="295">
        <v>165</v>
      </c>
      <c r="K229" s="296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215" t="s">
        <v>86</v>
      </c>
      <c r="D230" s="216"/>
      <c r="E230" s="217"/>
      <c r="F230" s="281"/>
      <c r="G230" s="282"/>
      <c r="H230" s="285"/>
      <c r="I230" s="286"/>
      <c r="J230" s="262"/>
      <c r="K230" s="263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302" t="s">
        <v>198</v>
      </c>
      <c r="D231" s="303"/>
      <c r="E231" s="304"/>
      <c r="F231" s="281" t="s">
        <v>82</v>
      </c>
      <c r="G231" s="282"/>
      <c r="H231" s="262" t="s">
        <v>88</v>
      </c>
      <c r="I231" s="263"/>
      <c r="J231" s="283">
        <v>3300</v>
      </c>
      <c r="K231" s="284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52</v>
      </c>
      <c r="B232" s="132" t="s">
        <v>26</v>
      </c>
      <c r="C232" s="383" t="s">
        <v>105</v>
      </c>
      <c r="D232" s="384"/>
      <c r="E232" s="385"/>
      <c r="F232" s="281"/>
      <c r="G232" s="282"/>
      <c r="H232" s="285"/>
      <c r="I232" s="286"/>
      <c r="J232" s="262"/>
      <c r="K232" s="263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51" t="s">
        <v>199</v>
      </c>
      <c r="D233" s="248"/>
      <c r="E233" s="249"/>
      <c r="F233" s="244"/>
      <c r="G233" s="245"/>
      <c r="H233" s="252"/>
      <c r="I233" s="253"/>
      <c r="J233" s="343"/>
      <c r="K233" s="344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50" t="s">
        <v>200</v>
      </c>
      <c r="D234" s="248"/>
      <c r="E234" s="249"/>
      <c r="F234" s="244" t="s">
        <v>201</v>
      </c>
      <c r="G234" s="245"/>
      <c r="H234" s="252" t="s">
        <v>88</v>
      </c>
      <c r="I234" s="253"/>
      <c r="J234" s="343">
        <v>100</v>
      </c>
      <c r="K234" s="344"/>
      <c r="M234" s="3"/>
      <c r="N234" s="1"/>
      <c r="O234" s="1"/>
      <c r="P234" s="1"/>
      <c r="Q234" s="1"/>
    </row>
    <row r="235" spans="1:17" s="30" customFormat="1" ht="82.5" customHeight="1">
      <c r="A235" s="50" t="s">
        <v>142</v>
      </c>
      <c r="B235" s="120" t="s">
        <v>148</v>
      </c>
      <c r="C235" s="314" t="s">
        <v>179</v>
      </c>
      <c r="D235" s="315"/>
      <c r="E235" s="316"/>
      <c r="F235" s="281"/>
      <c r="G235" s="282"/>
      <c r="H235" s="285"/>
      <c r="I235" s="286"/>
      <c r="J235" s="262"/>
      <c r="K235" s="263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227" t="s">
        <v>80</v>
      </c>
      <c r="D236" s="230"/>
      <c r="E236" s="231"/>
      <c r="F236" s="281"/>
      <c r="G236" s="282"/>
      <c r="H236" s="285"/>
      <c r="I236" s="286"/>
      <c r="J236" s="262"/>
      <c r="K236" s="263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302" t="s">
        <v>182</v>
      </c>
      <c r="D237" s="303"/>
      <c r="E237" s="304"/>
      <c r="F237" s="244" t="s">
        <v>181</v>
      </c>
      <c r="G237" s="245"/>
      <c r="H237" s="262" t="s">
        <v>133</v>
      </c>
      <c r="I237" s="263"/>
      <c r="J237" s="293">
        <v>42.1</v>
      </c>
      <c r="K237" s="294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15" t="s">
        <v>83</v>
      </c>
      <c r="D238" s="216"/>
      <c r="E238" s="217"/>
      <c r="F238" s="281"/>
      <c r="G238" s="282"/>
      <c r="H238" s="285"/>
      <c r="I238" s="286"/>
      <c r="J238" s="262"/>
      <c r="K238" s="263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18" t="s">
        <v>106</v>
      </c>
      <c r="D239" s="219"/>
      <c r="E239" s="220"/>
      <c r="F239" s="281" t="s">
        <v>103</v>
      </c>
      <c r="G239" s="282"/>
      <c r="H239" s="262" t="s">
        <v>133</v>
      </c>
      <c r="I239" s="263"/>
      <c r="J239" s="295">
        <v>421</v>
      </c>
      <c r="K239" s="296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215" t="s">
        <v>86</v>
      </c>
      <c r="D240" s="216"/>
      <c r="E240" s="217"/>
      <c r="F240" s="281"/>
      <c r="G240" s="282"/>
      <c r="H240" s="285"/>
      <c r="I240" s="286"/>
      <c r="J240" s="262"/>
      <c r="K240" s="263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302" t="s">
        <v>131</v>
      </c>
      <c r="D241" s="303"/>
      <c r="E241" s="304"/>
      <c r="F241" s="281" t="s">
        <v>82</v>
      </c>
      <c r="G241" s="282"/>
      <c r="H241" s="262" t="s">
        <v>88</v>
      </c>
      <c r="I241" s="263"/>
      <c r="J241" s="262">
        <v>100</v>
      </c>
      <c r="K241" s="263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51" t="s">
        <v>199</v>
      </c>
      <c r="D242" s="248"/>
      <c r="E242" s="249"/>
      <c r="F242" s="244"/>
      <c r="G242" s="245"/>
      <c r="H242" s="252"/>
      <c r="I242" s="253"/>
      <c r="J242" s="343"/>
      <c r="K242" s="344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50" t="s">
        <v>200</v>
      </c>
      <c r="D243" s="248"/>
      <c r="E243" s="249"/>
      <c r="F243" s="244" t="s">
        <v>201</v>
      </c>
      <c r="G243" s="245"/>
      <c r="H243" s="252" t="s">
        <v>88</v>
      </c>
      <c r="I243" s="253"/>
      <c r="J243" s="343">
        <v>100</v>
      </c>
      <c r="K243" s="344"/>
      <c r="M243" s="3"/>
      <c r="N243" s="1"/>
      <c r="O243" s="1"/>
      <c r="P243" s="1"/>
      <c r="Q243" s="1"/>
    </row>
    <row r="244" spans="1:17" s="30" customFormat="1" ht="51.75" customHeight="1">
      <c r="A244" s="50" t="s">
        <v>143</v>
      </c>
      <c r="B244" s="120" t="s">
        <v>148</v>
      </c>
      <c r="C244" s="317" t="s">
        <v>158</v>
      </c>
      <c r="D244" s="317"/>
      <c r="E244" s="317"/>
      <c r="F244" s="301"/>
      <c r="G244" s="301"/>
      <c r="H244" s="288"/>
      <c r="I244" s="288"/>
      <c r="J244" s="288"/>
      <c r="K244" s="288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227" t="s">
        <v>80</v>
      </c>
      <c r="D245" s="230"/>
      <c r="E245" s="231"/>
      <c r="F245" s="281"/>
      <c r="G245" s="282"/>
      <c r="H245" s="262"/>
      <c r="I245" s="263"/>
      <c r="J245" s="262"/>
      <c r="K245" s="263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318" t="s">
        <v>159</v>
      </c>
      <c r="D246" s="319"/>
      <c r="E246" s="320"/>
      <c r="F246" s="244" t="s">
        <v>181</v>
      </c>
      <c r="G246" s="245"/>
      <c r="H246" s="262" t="s">
        <v>133</v>
      </c>
      <c r="I246" s="263"/>
      <c r="J246" s="386">
        <v>500</v>
      </c>
      <c r="K246" s="386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215" t="s">
        <v>83</v>
      </c>
      <c r="D247" s="216"/>
      <c r="E247" s="217"/>
      <c r="F247" s="301"/>
      <c r="G247" s="301"/>
      <c r="H247" s="288"/>
      <c r="I247" s="288"/>
      <c r="J247" s="288"/>
      <c r="K247" s="288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218" t="s">
        <v>106</v>
      </c>
      <c r="D248" s="219"/>
      <c r="E248" s="220"/>
      <c r="F248" s="281" t="s">
        <v>103</v>
      </c>
      <c r="G248" s="282"/>
      <c r="H248" s="262" t="s">
        <v>133</v>
      </c>
      <c r="I248" s="263"/>
      <c r="J248" s="387">
        <v>50</v>
      </c>
      <c r="K248" s="387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215" t="s">
        <v>86</v>
      </c>
      <c r="D249" s="216"/>
      <c r="E249" s="217"/>
      <c r="F249" s="301"/>
      <c r="G249" s="301"/>
      <c r="H249" s="288"/>
      <c r="I249" s="288"/>
      <c r="J249" s="288"/>
      <c r="K249" s="288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318" t="s">
        <v>166</v>
      </c>
      <c r="D250" s="319"/>
      <c r="E250" s="320"/>
      <c r="F250" s="301" t="s">
        <v>82</v>
      </c>
      <c r="G250" s="301"/>
      <c r="H250" s="288" t="s">
        <v>88</v>
      </c>
      <c r="I250" s="288"/>
      <c r="J250" s="287">
        <v>10000</v>
      </c>
      <c r="K250" s="287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51" t="s">
        <v>199</v>
      </c>
      <c r="D251" s="248"/>
      <c r="E251" s="249"/>
      <c r="F251" s="244"/>
      <c r="G251" s="245"/>
      <c r="H251" s="252"/>
      <c r="I251" s="253"/>
      <c r="J251" s="343"/>
      <c r="K251" s="344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50" t="s">
        <v>200</v>
      </c>
      <c r="D252" s="248"/>
      <c r="E252" s="249"/>
      <c r="F252" s="244" t="s">
        <v>201</v>
      </c>
      <c r="G252" s="245"/>
      <c r="H252" s="252" t="s">
        <v>88</v>
      </c>
      <c r="I252" s="253"/>
      <c r="J252" s="343">
        <v>100</v>
      </c>
      <c r="K252" s="344"/>
      <c r="M252" s="3"/>
      <c r="N252" s="1"/>
      <c r="O252" s="1"/>
      <c r="P252" s="1"/>
      <c r="Q252" s="1"/>
    </row>
    <row r="253" spans="1:17" s="30" customFormat="1" ht="98.25" customHeight="1">
      <c r="A253" s="50" t="s">
        <v>144</v>
      </c>
      <c r="B253" s="120" t="s">
        <v>148</v>
      </c>
      <c r="C253" s="308" t="s">
        <v>165</v>
      </c>
      <c r="D253" s="309"/>
      <c r="E253" s="310"/>
      <c r="F253" s="301"/>
      <c r="G253" s="301"/>
      <c r="H253" s="288"/>
      <c r="I253" s="288"/>
      <c r="J253" s="287"/>
      <c r="K253" s="287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227" t="s">
        <v>80</v>
      </c>
      <c r="D254" s="230"/>
      <c r="E254" s="231"/>
      <c r="F254" s="301"/>
      <c r="G254" s="301"/>
      <c r="H254" s="288"/>
      <c r="I254" s="288"/>
      <c r="J254" s="287"/>
      <c r="K254" s="287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311" t="s">
        <v>136</v>
      </c>
      <c r="D255" s="312"/>
      <c r="E255" s="313"/>
      <c r="F255" s="244" t="s">
        <v>181</v>
      </c>
      <c r="G255" s="245"/>
      <c r="H255" s="262" t="s">
        <v>202</v>
      </c>
      <c r="I255" s="263"/>
      <c r="J255" s="287">
        <f>J257*J259</f>
        <v>17000</v>
      </c>
      <c r="K255" s="287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215" t="s">
        <v>83</v>
      </c>
      <c r="D256" s="216"/>
      <c r="E256" s="217"/>
      <c r="F256" s="281"/>
      <c r="G256" s="282"/>
      <c r="H256" s="285"/>
      <c r="I256" s="286"/>
      <c r="J256" s="287"/>
      <c r="K256" s="287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218" t="s">
        <v>106</v>
      </c>
      <c r="D257" s="219"/>
      <c r="E257" s="220"/>
      <c r="F257" s="281" t="s">
        <v>103</v>
      </c>
      <c r="G257" s="282"/>
      <c r="H257" s="262" t="s">
        <v>202</v>
      </c>
      <c r="I257" s="263"/>
      <c r="J257" s="388">
        <f>216-129-70</f>
        <v>17</v>
      </c>
      <c r="K257" s="388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215" t="s">
        <v>86</v>
      </c>
      <c r="D258" s="216"/>
      <c r="E258" s="217"/>
      <c r="F258" s="281"/>
      <c r="G258" s="282"/>
      <c r="H258" s="285"/>
      <c r="I258" s="286"/>
      <c r="J258" s="287"/>
      <c r="K258" s="287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218" t="s">
        <v>91</v>
      </c>
      <c r="D259" s="219"/>
      <c r="E259" s="220"/>
      <c r="F259" s="281" t="s">
        <v>82</v>
      </c>
      <c r="G259" s="282"/>
      <c r="H259" s="262" t="s">
        <v>88</v>
      </c>
      <c r="I259" s="263"/>
      <c r="J259" s="287">
        <v>1000</v>
      </c>
      <c r="K259" s="287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51" t="s">
        <v>199</v>
      </c>
      <c r="D260" s="248"/>
      <c r="E260" s="249"/>
      <c r="F260" s="244"/>
      <c r="G260" s="245"/>
      <c r="H260" s="252"/>
      <c r="I260" s="253"/>
      <c r="J260" s="343"/>
      <c r="K260" s="344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50" t="s">
        <v>200</v>
      </c>
      <c r="D261" s="248"/>
      <c r="E261" s="249"/>
      <c r="F261" s="244" t="s">
        <v>201</v>
      </c>
      <c r="G261" s="245"/>
      <c r="H261" s="252" t="s">
        <v>88</v>
      </c>
      <c r="I261" s="253"/>
      <c r="J261" s="343">
        <v>100</v>
      </c>
      <c r="K261" s="344"/>
      <c r="M261" s="3"/>
      <c r="N261" s="1"/>
      <c r="O261" s="1"/>
      <c r="P261" s="1"/>
      <c r="Q261" s="1"/>
    </row>
    <row r="262" spans="1:17" s="30" customFormat="1" ht="82.5" customHeight="1">
      <c r="A262" s="50" t="s">
        <v>147</v>
      </c>
      <c r="B262" s="120" t="s">
        <v>148</v>
      </c>
      <c r="C262" s="308" t="s">
        <v>174</v>
      </c>
      <c r="D262" s="309"/>
      <c r="E262" s="310"/>
      <c r="F262" s="301"/>
      <c r="G262" s="301"/>
      <c r="H262" s="288"/>
      <c r="I262" s="288"/>
      <c r="J262" s="389"/>
      <c r="K262" s="390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227" t="s">
        <v>80</v>
      </c>
      <c r="D263" s="230"/>
      <c r="E263" s="231"/>
      <c r="F263" s="301"/>
      <c r="G263" s="301"/>
      <c r="H263" s="288"/>
      <c r="I263" s="288"/>
      <c r="J263" s="389"/>
      <c r="K263" s="390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311" t="s">
        <v>167</v>
      </c>
      <c r="D264" s="312"/>
      <c r="E264" s="313"/>
      <c r="F264" s="244" t="s">
        <v>181</v>
      </c>
      <c r="G264" s="245"/>
      <c r="H264" s="262" t="s">
        <v>133</v>
      </c>
      <c r="I264" s="263"/>
      <c r="J264" s="293">
        <f>40-40</f>
        <v>0</v>
      </c>
      <c r="K264" s="294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215" t="s">
        <v>83</v>
      </c>
      <c r="D265" s="216"/>
      <c r="E265" s="217"/>
      <c r="F265" s="281"/>
      <c r="G265" s="282"/>
      <c r="H265" s="285"/>
      <c r="I265" s="286"/>
      <c r="J265" s="389"/>
      <c r="K265" s="390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218" t="s">
        <v>106</v>
      </c>
      <c r="D266" s="219"/>
      <c r="E266" s="220"/>
      <c r="F266" s="281" t="s">
        <v>103</v>
      </c>
      <c r="G266" s="282"/>
      <c r="H266" s="262" t="s">
        <v>88</v>
      </c>
      <c r="I266" s="263"/>
      <c r="J266" s="283">
        <f>40-40</f>
        <v>0</v>
      </c>
      <c r="K266" s="284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215" t="s">
        <v>86</v>
      </c>
      <c r="D267" s="216"/>
      <c r="E267" s="217"/>
      <c r="F267" s="281"/>
      <c r="G267" s="282"/>
      <c r="H267" s="285"/>
      <c r="I267" s="286"/>
      <c r="J267" s="389"/>
      <c r="K267" s="390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218" t="s">
        <v>91</v>
      </c>
      <c r="D268" s="219"/>
      <c r="E268" s="220"/>
      <c r="F268" s="281" t="s">
        <v>82</v>
      </c>
      <c r="G268" s="282"/>
      <c r="H268" s="262" t="s">
        <v>88</v>
      </c>
      <c r="I268" s="263"/>
      <c r="J268" s="386">
        <v>0</v>
      </c>
      <c r="K268" s="386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51" t="s">
        <v>199</v>
      </c>
      <c r="D269" s="248"/>
      <c r="E269" s="249"/>
      <c r="F269" s="244"/>
      <c r="G269" s="245"/>
      <c r="H269" s="252"/>
      <c r="I269" s="253"/>
      <c r="J269" s="343"/>
      <c r="K269" s="344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50" t="s">
        <v>200</v>
      </c>
      <c r="D270" s="248"/>
      <c r="E270" s="249"/>
      <c r="F270" s="244" t="s">
        <v>201</v>
      </c>
      <c r="G270" s="245"/>
      <c r="H270" s="252" t="s">
        <v>88</v>
      </c>
      <c r="I270" s="253"/>
      <c r="J270" s="343">
        <v>0</v>
      </c>
      <c r="K270" s="344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327" t="s">
        <v>122</v>
      </c>
      <c r="B272" s="327"/>
      <c r="C272" s="327"/>
      <c r="D272" s="327"/>
      <c r="E272" s="327"/>
      <c r="F272" s="327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289" t="s">
        <v>107</v>
      </c>
      <c r="B274" s="299" t="s">
        <v>108</v>
      </c>
      <c r="C274" s="299" t="s">
        <v>24</v>
      </c>
      <c r="D274" s="237" t="s">
        <v>123</v>
      </c>
      <c r="E274" s="237"/>
      <c r="F274" s="237"/>
      <c r="G274" s="237" t="s">
        <v>124</v>
      </c>
      <c r="H274" s="237"/>
      <c r="I274" s="237"/>
      <c r="J274" s="237" t="s">
        <v>125</v>
      </c>
      <c r="K274" s="237"/>
      <c r="L274" s="237"/>
      <c r="M274" s="237" t="s">
        <v>109</v>
      </c>
      <c r="N274" s="237"/>
    </row>
    <row r="275" spans="1:14" ht="31.5">
      <c r="A275" s="290"/>
      <c r="B275" s="300"/>
      <c r="C275" s="300"/>
      <c r="D275" s="48" t="s">
        <v>34</v>
      </c>
      <c r="E275" s="45" t="s">
        <v>35</v>
      </c>
      <c r="F275" s="50" t="s">
        <v>36</v>
      </c>
      <c r="G275" s="45" t="s">
        <v>34</v>
      </c>
      <c r="H275" s="45" t="s">
        <v>35</v>
      </c>
      <c r="I275" s="50" t="s">
        <v>36</v>
      </c>
      <c r="J275" s="51" t="s">
        <v>34</v>
      </c>
      <c r="K275" s="51" t="s">
        <v>35</v>
      </c>
      <c r="L275" s="103" t="s">
        <v>36</v>
      </c>
      <c r="M275" s="237"/>
      <c r="N275" s="237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270">
        <v>13</v>
      </c>
      <c r="N276" s="270"/>
    </row>
    <row r="277" spans="1:14" ht="57" customHeight="1">
      <c r="A277" s="305" t="s">
        <v>126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</row>
    <row r="278" ht="15" hidden="1">
      <c r="C278" s="6"/>
    </row>
    <row r="279" ht="15.75">
      <c r="C279" s="6"/>
    </row>
    <row r="280" ht="15.75">
      <c r="C280" s="6"/>
    </row>
    <row r="281" spans="1:3" ht="15.75">
      <c r="A281" s="1" t="s">
        <v>191</v>
      </c>
      <c r="C281" s="6"/>
    </row>
    <row r="282" spans="1:13" ht="15.75">
      <c r="A282" s="1" t="s">
        <v>129</v>
      </c>
      <c r="C282" s="6"/>
      <c r="G282" s="4"/>
      <c r="H282" s="4"/>
      <c r="J282" s="267" t="s">
        <v>192</v>
      </c>
      <c r="K282" s="267"/>
      <c r="L282" s="267"/>
      <c r="M282" s="76"/>
    </row>
    <row r="283" spans="3:13" ht="15.75">
      <c r="C283" s="6"/>
      <c r="G283" s="297" t="s">
        <v>110</v>
      </c>
      <c r="H283" s="297"/>
      <c r="J283" s="297" t="s">
        <v>111</v>
      </c>
      <c r="K283" s="297"/>
      <c r="L283" s="297"/>
      <c r="M283" s="78"/>
    </row>
    <row r="284" spans="3:13" ht="7.5" customHeight="1" hidden="1">
      <c r="C284" s="6"/>
      <c r="M284" s="76"/>
    </row>
    <row r="285" spans="1:13" ht="15.75">
      <c r="A285" s="6" t="s">
        <v>112</v>
      </c>
      <c r="B285" s="6"/>
      <c r="C285" s="6"/>
      <c r="M285" s="76"/>
    </row>
    <row r="286" spans="1:13" ht="15.75">
      <c r="A286" s="307" t="s">
        <v>113</v>
      </c>
      <c r="B286" s="307"/>
      <c r="C286" s="307"/>
      <c r="D286" s="307"/>
      <c r="M286" s="76"/>
    </row>
    <row r="287" spans="1:13" ht="15">
      <c r="A287" s="307" t="s">
        <v>114</v>
      </c>
      <c r="B287" s="307"/>
      <c r="C287" s="307"/>
      <c r="D287" s="307"/>
      <c r="M287" s="76"/>
    </row>
    <row r="288" spans="1:13" ht="15">
      <c r="A288" s="307" t="s">
        <v>115</v>
      </c>
      <c r="B288" s="307"/>
      <c r="C288" s="307"/>
      <c r="D288" s="307"/>
      <c r="G288" s="4"/>
      <c r="H288" s="4"/>
      <c r="J288" s="298" t="s">
        <v>184</v>
      </c>
      <c r="K288" s="298"/>
      <c r="L288" s="298"/>
      <c r="M288" s="76"/>
    </row>
    <row r="289" spans="3:13" ht="15">
      <c r="C289" s="6"/>
      <c r="G289" s="297" t="s">
        <v>110</v>
      </c>
      <c r="H289" s="297"/>
      <c r="J289" s="297" t="s">
        <v>111</v>
      </c>
      <c r="K289" s="297"/>
      <c r="L289" s="297"/>
      <c r="M289" s="78"/>
    </row>
    <row r="290" spans="1:17" s="30" customFormat="1" ht="1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B274:B275"/>
    <mergeCell ref="G289:H289"/>
    <mergeCell ref="J289:L289"/>
    <mergeCell ref="A286:D286"/>
    <mergeCell ref="A287:D287"/>
    <mergeCell ref="A288:D288"/>
    <mergeCell ref="J288:L288"/>
    <mergeCell ref="A272:F272"/>
    <mergeCell ref="J283:L283"/>
    <mergeCell ref="G274:I274"/>
    <mergeCell ref="J274:L274"/>
    <mergeCell ref="M274:N275"/>
    <mergeCell ref="M276:N276"/>
    <mergeCell ref="A277:N277"/>
    <mergeCell ref="J282:L282"/>
    <mergeCell ref="G283:H283"/>
    <mergeCell ref="A274:A275"/>
    <mergeCell ref="F268:G268"/>
    <mergeCell ref="H268:I268"/>
    <mergeCell ref="J269:K269"/>
    <mergeCell ref="C270:E270"/>
    <mergeCell ref="F270:G270"/>
    <mergeCell ref="H270:I270"/>
    <mergeCell ref="J270:K270"/>
    <mergeCell ref="J268:K268"/>
    <mergeCell ref="C267:E267"/>
    <mergeCell ref="F267:G267"/>
    <mergeCell ref="H267:I267"/>
    <mergeCell ref="J267:K267"/>
    <mergeCell ref="C274:C275"/>
    <mergeCell ref="D274:F274"/>
    <mergeCell ref="C269:E269"/>
    <mergeCell ref="F269:G269"/>
    <mergeCell ref="H269:I269"/>
    <mergeCell ref="C268:E268"/>
    <mergeCell ref="C265:E265"/>
    <mergeCell ref="F265:G265"/>
    <mergeCell ref="H265:I265"/>
    <mergeCell ref="J265:K265"/>
    <mergeCell ref="C266:E266"/>
    <mergeCell ref="F266:G266"/>
    <mergeCell ref="H266:I266"/>
    <mergeCell ref="J266:K266"/>
    <mergeCell ref="C263:E263"/>
    <mergeCell ref="F263:G263"/>
    <mergeCell ref="H263:I263"/>
    <mergeCell ref="J263:K263"/>
    <mergeCell ref="C264:E264"/>
    <mergeCell ref="F264:G264"/>
    <mergeCell ref="H264:I264"/>
    <mergeCell ref="J264:K264"/>
    <mergeCell ref="C261:E261"/>
    <mergeCell ref="F261:G261"/>
    <mergeCell ref="H261:I261"/>
    <mergeCell ref="J261:K261"/>
    <mergeCell ref="C262:E262"/>
    <mergeCell ref="F262:G262"/>
    <mergeCell ref="H262:I262"/>
    <mergeCell ref="J262:K262"/>
    <mergeCell ref="C259:E259"/>
    <mergeCell ref="F259:G259"/>
    <mergeCell ref="H259:I259"/>
    <mergeCell ref="J259:K259"/>
    <mergeCell ref="C260:E260"/>
    <mergeCell ref="F260:G260"/>
    <mergeCell ref="H260:I260"/>
    <mergeCell ref="J260:K260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47:E247"/>
    <mergeCell ref="F247:G247"/>
    <mergeCell ref="H247:I247"/>
    <mergeCell ref="J247:K247"/>
    <mergeCell ref="C248:E248"/>
    <mergeCell ref="F248:G248"/>
    <mergeCell ref="H248:I248"/>
    <mergeCell ref="J248:K248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59:E159"/>
    <mergeCell ref="F159:G159"/>
    <mergeCell ref="C160:E160"/>
    <mergeCell ref="F160:G160"/>
    <mergeCell ref="H160:I160"/>
    <mergeCell ref="C157:E157"/>
    <mergeCell ref="F157:G157"/>
    <mergeCell ref="H157:I157"/>
    <mergeCell ref="J157:K157"/>
    <mergeCell ref="J156:K156"/>
    <mergeCell ref="J159:K159"/>
    <mergeCell ref="C158:E158"/>
    <mergeCell ref="F158:G158"/>
    <mergeCell ref="H158:I158"/>
    <mergeCell ref="J158:K158"/>
    <mergeCell ref="C156:E156"/>
    <mergeCell ref="F156:G156"/>
    <mergeCell ref="H156:I156"/>
    <mergeCell ref="H153:I153"/>
    <mergeCell ref="J153:K153"/>
    <mergeCell ref="F154:G154"/>
    <mergeCell ref="H154:I154"/>
    <mergeCell ref="J154:K154"/>
    <mergeCell ref="H159:I159"/>
    <mergeCell ref="F155:G155"/>
    <mergeCell ref="H155:I155"/>
    <mergeCell ref="J155:K155"/>
    <mergeCell ref="F153:G153"/>
    <mergeCell ref="F151:G151"/>
    <mergeCell ref="H151:I151"/>
    <mergeCell ref="J151:K151"/>
    <mergeCell ref="F152:G152"/>
    <mergeCell ref="H152:I152"/>
    <mergeCell ref="J152:K152"/>
    <mergeCell ref="F149:G149"/>
    <mergeCell ref="H149:I149"/>
    <mergeCell ref="J149:K149"/>
    <mergeCell ref="F150:G150"/>
    <mergeCell ref="H150:I150"/>
    <mergeCell ref="J150:K150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4:E124"/>
    <mergeCell ref="F124:G124"/>
    <mergeCell ref="H124:I124"/>
    <mergeCell ref="C121:E121"/>
    <mergeCell ref="F121:G121"/>
    <mergeCell ref="H121:I121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A102:G102"/>
    <mergeCell ref="A100:G100"/>
    <mergeCell ref="A95:C95"/>
    <mergeCell ref="D95:M95"/>
    <mergeCell ref="B97:M97"/>
    <mergeCell ref="A99:G99"/>
    <mergeCell ref="D86:H86"/>
    <mergeCell ref="A89:C89"/>
    <mergeCell ref="D89:M89"/>
    <mergeCell ref="A101:G101"/>
    <mergeCell ref="A94:C94"/>
    <mergeCell ref="D94:M94"/>
    <mergeCell ref="A90:C90"/>
    <mergeCell ref="A91:C91"/>
    <mergeCell ref="D91:M91"/>
    <mergeCell ref="D90:M90"/>
    <mergeCell ref="D61:H61"/>
    <mergeCell ref="D62:H62"/>
    <mergeCell ref="D65:H65"/>
    <mergeCell ref="D81:H81"/>
    <mergeCell ref="D78:H78"/>
    <mergeCell ref="D79:H79"/>
    <mergeCell ref="D80:H80"/>
    <mergeCell ref="D76:H76"/>
    <mergeCell ref="D63:H63"/>
    <mergeCell ref="D64:H64"/>
    <mergeCell ref="D84:H84"/>
    <mergeCell ref="D85:H85"/>
    <mergeCell ref="D82:H82"/>
    <mergeCell ref="D71:H71"/>
    <mergeCell ref="B47:N47"/>
    <mergeCell ref="D67:H67"/>
    <mergeCell ref="B51:N51"/>
    <mergeCell ref="D66:H66"/>
    <mergeCell ref="D69:H69"/>
    <mergeCell ref="D68:H68"/>
    <mergeCell ref="B56:N56"/>
    <mergeCell ref="D59:H59"/>
    <mergeCell ref="D60:H60"/>
    <mergeCell ref="D58:H58"/>
    <mergeCell ref="D70:H70"/>
    <mergeCell ref="D77:H77"/>
    <mergeCell ref="D72:H72"/>
    <mergeCell ref="D73:H73"/>
    <mergeCell ref="D74:H74"/>
    <mergeCell ref="D75:H75"/>
    <mergeCell ref="B40:N40"/>
    <mergeCell ref="D53:K53"/>
    <mergeCell ref="D54:K54"/>
    <mergeCell ref="B42:M42"/>
    <mergeCell ref="B43:M43"/>
    <mergeCell ref="B44:M44"/>
    <mergeCell ref="B45:M45"/>
    <mergeCell ref="B50:N50"/>
    <mergeCell ref="B46:N46"/>
    <mergeCell ref="B49:C49"/>
    <mergeCell ref="D18:I18"/>
    <mergeCell ref="D19:I19"/>
    <mergeCell ref="B21:C21"/>
    <mergeCell ref="B41:M41"/>
    <mergeCell ref="B29:N29"/>
    <mergeCell ref="B31:N31"/>
    <mergeCell ref="B32:N32"/>
    <mergeCell ref="B33:J33"/>
    <mergeCell ref="B34:N34"/>
    <mergeCell ref="B35:N35"/>
    <mergeCell ref="I12:M12"/>
    <mergeCell ref="I13:M13"/>
    <mergeCell ref="I14:M16"/>
    <mergeCell ref="B39:N39"/>
    <mergeCell ref="B24:C24"/>
    <mergeCell ref="B27:C27"/>
    <mergeCell ref="D27:M27"/>
    <mergeCell ref="B38:N38"/>
    <mergeCell ref="B36:N36"/>
    <mergeCell ref="B37:N37"/>
    <mergeCell ref="I2:M2"/>
    <mergeCell ref="I3:M3"/>
    <mergeCell ref="I4:M4"/>
    <mergeCell ref="I6:M6"/>
    <mergeCell ref="D17:I17"/>
    <mergeCell ref="I7:M7"/>
    <mergeCell ref="I8:M8"/>
    <mergeCell ref="I9:M9"/>
    <mergeCell ref="I10:M10"/>
    <mergeCell ref="I11:M11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view="pageBreakPreview" zoomScale="75" zoomScaleNormal="75" zoomScaleSheetLayoutView="75" zoomScalePageLayoutView="0" workbookViewId="0" topLeftCell="A38">
      <selection activeCell="B47" sqref="B47:N47"/>
    </sheetView>
  </sheetViews>
  <sheetFormatPr defaultColWidth="9.140625" defaultRowHeight="12.75" outlineLevelRow="1"/>
  <cols>
    <col min="1" max="1" width="16.140625" style="1" customWidth="1"/>
    <col min="2" max="2" width="15.7109375" style="1" customWidth="1"/>
    <col min="3" max="3" width="14.140625" style="1" customWidth="1"/>
    <col min="4" max="4" width="17.28125" style="1" customWidth="1"/>
    <col min="5" max="5" width="43.14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0</v>
      </c>
      <c r="J6" s="399"/>
      <c r="K6" s="399"/>
      <c r="L6" s="399"/>
      <c r="M6" s="399"/>
    </row>
    <row r="7" spans="9:13" ht="15.75">
      <c r="I7" s="399" t="s">
        <v>2</v>
      </c>
      <c r="J7" s="399"/>
      <c r="K7" s="399"/>
      <c r="L7" s="399"/>
      <c r="M7" s="399"/>
    </row>
    <row r="8" spans="9:13" ht="15.75">
      <c r="I8" s="372"/>
      <c r="J8" s="372"/>
      <c r="K8" s="372"/>
      <c r="L8" s="372"/>
      <c r="M8" s="372"/>
    </row>
    <row r="9" spans="9:13" ht="15.75">
      <c r="I9" s="369" t="s">
        <v>3</v>
      </c>
      <c r="J9" s="369"/>
      <c r="K9" s="369"/>
      <c r="L9" s="369"/>
      <c r="M9" s="369"/>
    </row>
    <row r="10" spans="9:13" ht="15.75">
      <c r="I10" s="377" t="s">
        <v>4</v>
      </c>
      <c r="J10" s="377"/>
      <c r="K10" s="377"/>
      <c r="L10" s="377"/>
      <c r="M10" s="377"/>
    </row>
    <row r="11" spans="9:13" ht="15.75">
      <c r="I11" s="376"/>
      <c r="J11" s="376"/>
      <c r="K11" s="376"/>
      <c r="L11" s="376"/>
      <c r="M11" s="376"/>
    </row>
    <row r="12" spans="9:13" ht="15.75">
      <c r="I12" s="399" t="s">
        <v>288</v>
      </c>
      <c r="J12" s="399"/>
      <c r="K12" s="399"/>
      <c r="L12" s="399"/>
      <c r="M12" s="399"/>
    </row>
    <row r="13" spans="9:13" ht="15.75">
      <c r="I13" s="369" t="s">
        <v>289</v>
      </c>
      <c r="J13" s="369"/>
      <c r="K13" s="369"/>
      <c r="L13" s="369"/>
      <c r="M13" s="369"/>
    </row>
    <row r="14" spans="9:13" ht="18" customHeight="1">
      <c r="I14" s="369"/>
      <c r="J14" s="369"/>
      <c r="K14" s="369"/>
      <c r="L14" s="369"/>
      <c r="M14" s="369"/>
    </row>
    <row r="15" spans="9:13" ht="15.75" customHeight="1" hidden="1">
      <c r="I15" s="369"/>
      <c r="J15" s="369"/>
      <c r="K15" s="369"/>
      <c r="L15" s="369"/>
      <c r="M15" s="369"/>
    </row>
    <row r="16" spans="9:13" ht="15.75" customHeight="1" hidden="1">
      <c r="I16" s="377"/>
      <c r="J16" s="377"/>
      <c r="K16" s="377"/>
      <c r="L16" s="377"/>
      <c r="M16" s="377"/>
    </row>
    <row r="17" spans="4:11" ht="33" customHeight="1">
      <c r="D17" s="370" t="s">
        <v>8</v>
      </c>
      <c r="E17" s="370"/>
      <c r="F17" s="370"/>
      <c r="G17" s="370"/>
      <c r="H17" s="370"/>
      <c r="I17" s="370"/>
      <c r="K17" s="76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230</v>
      </c>
      <c r="E19" s="370"/>
      <c r="F19" s="370"/>
      <c r="G19" s="370"/>
      <c r="H19" s="370"/>
      <c r="I19" s="370"/>
    </row>
    <row r="20" ht="15.75"/>
    <row r="21" spans="2:13" ht="24.75" customHeight="1">
      <c r="B21" s="402" t="s">
        <v>227</v>
      </c>
      <c r="C21" s="402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02" t="s">
        <v>228</v>
      </c>
      <c r="C24" s="402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01" t="s">
        <v>232</v>
      </c>
      <c r="C27" s="401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00" t="s">
        <v>276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3" ht="27" customHeight="1">
      <c r="B30" s="42" t="s">
        <v>15</v>
      </c>
      <c r="C30" s="40"/>
    </row>
    <row r="31" spans="1:14" ht="25.5" customHeight="1">
      <c r="A31" s="143"/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1:14" ht="21.75" customHeight="1">
      <c r="A32" s="143"/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1:14" ht="20.25" customHeight="1">
      <c r="A33" s="143"/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21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2:14" ht="24" customHeight="1">
      <c r="B35" s="365" t="s">
        <v>239</v>
      </c>
      <c r="C35" s="365"/>
      <c r="D35" s="365"/>
      <c r="E35" s="365"/>
      <c r="F35" s="365"/>
      <c r="G35" s="365"/>
      <c r="H35" s="365"/>
      <c r="I35" s="365"/>
      <c r="J35" s="365"/>
      <c r="K35" s="365"/>
      <c r="L35" s="152"/>
      <c r="M35" s="152"/>
      <c r="N35" s="152"/>
    </row>
    <row r="36" spans="1:14" ht="21.75" customHeight="1">
      <c r="A36" s="9"/>
      <c r="B36" s="356" t="s">
        <v>240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241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33" customHeight="1">
      <c r="A38" s="9"/>
      <c r="B38" s="356" t="s">
        <v>242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1:14" ht="54.75" customHeight="1">
      <c r="A39" s="9"/>
      <c r="B39" s="356" t="s">
        <v>243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</row>
    <row r="40" spans="2:14" ht="17.25" customHeight="1">
      <c r="B40" s="365" t="s">
        <v>244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</row>
    <row r="41" spans="2:14" ht="19.5" customHeight="1">
      <c r="B41" s="359" t="s">
        <v>245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</row>
    <row r="42" spans="2:14" ht="19.5" customHeight="1">
      <c r="B42" s="359" t="s">
        <v>246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69.75" customHeight="1">
      <c r="B43" s="359" t="s">
        <v>247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327" t="s">
        <v>21</v>
      </c>
      <c r="C45" s="327"/>
    </row>
    <row r="46" spans="2:14" ht="30" customHeight="1">
      <c r="B46" s="306" t="s">
        <v>293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</row>
    <row r="47" spans="2:14" ht="19.5" customHeight="1">
      <c r="B47" s="364" t="s">
        <v>248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23</v>
      </c>
      <c r="B49" s="84" t="s">
        <v>24</v>
      </c>
      <c r="C49" s="84" t="s">
        <v>116</v>
      </c>
      <c r="D49" s="357" t="s">
        <v>25</v>
      </c>
      <c r="E49" s="357"/>
      <c r="F49" s="357"/>
      <c r="G49" s="357"/>
      <c r="H49" s="357"/>
      <c r="I49" s="357"/>
      <c r="J49" s="357"/>
      <c r="K49" s="357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208</v>
      </c>
      <c r="C50" s="155">
        <v>1090</v>
      </c>
      <c r="D50" s="395" t="s">
        <v>249</v>
      </c>
      <c r="E50" s="396"/>
      <c r="F50" s="396"/>
      <c r="G50" s="396"/>
      <c r="H50" s="396"/>
      <c r="I50" s="396"/>
      <c r="J50" s="396"/>
      <c r="K50" s="397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212</v>
      </c>
      <c r="C51" s="155">
        <v>1090</v>
      </c>
      <c r="D51" s="398" t="s">
        <v>229</v>
      </c>
      <c r="E51" s="398"/>
      <c r="F51" s="398"/>
      <c r="G51" s="398"/>
      <c r="H51" s="398"/>
      <c r="I51" s="398"/>
      <c r="J51" s="398"/>
      <c r="K51" s="398"/>
      <c r="L51" s="99"/>
      <c r="M51" s="71"/>
      <c r="N51" s="44"/>
      <c r="O51" s="15"/>
      <c r="P51" s="15"/>
      <c r="Q51" s="15"/>
    </row>
    <row r="52" spans="2:14" ht="40.5" customHeight="1">
      <c r="B52" s="238" t="s">
        <v>251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250</v>
      </c>
      <c r="L53" s="38"/>
      <c r="M53" s="38"/>
      <c r="N53" s="38"/>
    </row>
    <row r="54" spans="1:14" ht="46.5" customHeight="1">
      <c r="A54" s="50" t="s">
        <v>23</v>
      </c>
      <c r="B54" s="45" t="s">
        <v>24</v>
      </c>
      <c r="C54" s="45" t="s">
        <v>116</v>
      </c>
      <c r="D54" s="237" t="s">
        <v>117</v>
      </c>
      <c r="E54" s="237"/>
      <c r="F54" s="237"/>
      <c r="G54" s="237"/>
      <c r="H54" s="237"/>
      <c r="I54" s="45" t="s">
        <v>34</v>
      </c>
      <c r="J54" s="45" t="s">
        <v>35</v>
      </c>
      <c r="K54" s="45" t="s">
        <v>36</v>
      </c>
      <c r="L54" s="38"/>
      <c r="M54" s="38"/>
      <c r="N54" s="38"/>
    </row>
    <row r="55" spans="1:14" ht="33.75" customHeight="1">
      <c r="A55" s="37">
        <v>1</v>
      </c>
      <c r="B55" s="58" t="s">
        <v>208</v>
      </c>
      <c r="C55" s="141">
        <v>1090</v>
      </c>
      <c r="D55" s="202" t="s">
        <v>252</v>
      </c>
      <c r="E55" s="203"/>
      <c r="F55" s="203"/>
      <c r="G55" s="203"/>
      <c r="H55" s="204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208</v>
      </c>
      <c r="C56" s="81">
        <v>1090</v>
      </c>
      <c r="D56" s="379" t="s">
        <v>207</v>
      </c>
      <c r="E56" s="380"/>
      <c r="F56" s="380"/>
      <c r="G56" s="380"/>
      <c r="H56" s="381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208</v>
      </c>
      <c r="C57" s="81">
        <v>1090</v>
      </c>
      <c r="D57" s="358" t="s">
        <v>209</v>
      </c>
      <c r="E57" s="358"/>
      <c r="F57" s="358"/>
      <c r="G57" s="358"/>
      <c r="H57" s="358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208</v>
      </c>
      <c r="C58" s="81">
        <v>1090</v>
      </c>
      <c r="D58" s="358" t="s">
        <v>210</v>
      </c>
      <c r="E58" s="358"/>
      <c r="F58" s="358"/>
      <c r="G58" s="358"/>
      <c r="H58" s="358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208</v>
      </c>
      <c r="C59" s="81">
        <v>1090</v>
      </c>
      <c r="D59" s="358" t="s">
        <v>211</v>
      </c>
      <c r="E59" s="358"/>
      <c r="F59" s="358"/>
      <c r="G59" s="358"/>
      <c r="H59" s="358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37</v>
      </c>
      <c r="B60" s="56" t="str">
        <f>B51</f>
        <v>0813242</v>
      </c>
      <c r="C60" s="57">
        <f>C51</f>
        <v>1090</v>
      </c>
      <c r="D60" s="345" t="s">
        <v>38</v>
      </c>
      <c r="E60" s="345"/>
      <c r="F60" s="345"/>
      <c r="G60" s="345"/>
      <c r="H60" s="345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212</v>
      </c>
      <c r="C61" s="14">
        <v>1090</v>
      </c>
      <c r="D61" s="409" t="s">
        <v>229</v>
      </c>
      <c r="E61" s="410"/>
      <c r="F61" s="410"/>
      <c r="G61" s="410"/>
      <c r="H61" s="411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63.75" customHeight="1">
      <c r="A62" s="171">
        <v>1</v>
      </c>
      <c r="B62" s="59" t="s">
        <v>212</v>
      </c>
      <c r="C62" s="172">
        <v>1090</v>
      </c>
      <c r="D62" s="273" t="s">
        <v>178</v>
      </c>
      <c r="E62" s="273"/>
      <c r="F62" s="273"/>
      <c r="G62" s="273"/>
      <c r="H62" s="273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39</v>
      </c>
      <c r="B63" s="107">
        <v>813242</v>
      </c>
      <c r="C63" s="85" t="e">
        <f>#REF!</f>
        <v>#REF!</v>
      </c>
      <c r="D63" s="272" t="s">
        <v>40</v>
      </c>
      <c r="E63" s="272"/>
      <c r="F63" s="272"/>
      <c r="G63" s="272"/>
      <c r="H63" s="272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273" t="s">
        <v>150</v>
      </c>
      <c r="E64" s="273"/>
      <c r="F64" s="273"/>
      <c r="G64" s="273"/>
      <c r="H64" s="273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212</v>
      </c>
      <c r="C65" s="89">
        <v>1090</v>
      </c>
      <c r="D65" s="273" t="s">
        <v>279</v>
      </c>
      <c r="E65" s="273"/>
      <c r="F65" s="273"/>
      <c r="G65" s="273"/>
      <c r="H65" s="273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41</v>
      </c>
      <c r="B66" s="107">
        <v>813242</v>
      </c>
      <c r="C66" s="85" t="e">
        <f>#REF!</f>
        <v>#REF!</v>
      </c>
      <c r="D66" s="272" t="s">
        <v>42</v>
      </c>
      <c r="E66" s="272"/>
      <c r="F66" s="272"/>
      <c r="G66" s="272"/>
      <c r="H66" s="272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273" t="s">
        <v>160</v>
      </c>
      <c r="E67" s="273"/>
      <c r="F67" s="273"/>
      <c r="G67" s="273"/>
      <c r="H67" s="273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273" t="s">
        <v>161</v>
      </c>
      <c r="E68" s="273"/>
      <c r="F68" s="273"/>
      <c r="G68" s="273"/>
      <c r="H68" s="273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43</v>
      </c>
      <c r="B69" s="107">
        <v>813242</v>
      </c>
      <c r="C69" s="113" t="e">
        <f>#REF!</f>
        <v>#REF!</v>
      </c>
      <c r="D69" s="272" t="s">
        <v>44</v>
      </c>
      <c r="E69" s="272"/>
      <c r="F69" s="272"/>
      <c r="G69" s="272"/>
      <c r="H69" s="272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06" t="s">
        <v>168</v>
      </c>
      <c r="E70" s="407"/>
      <c r="F70" s="407"/>
      <c r="G70" s="407"/>
      <c r="H70" s="408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273" t="s">
        <v>162</v>
      </c>
      <c r="E71" s="273"/>
      <c r="F71" s="273"/>
      <c r="G71" s="273"/>
      <c r="H71" s="273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45</v>
      </c>
      <c r="B72" s="107">
        <v>813242</v>
      </c>
      <c r="C72" s="113" t="e">
        <f>#REF!</f>
        <v>#REF!</v>
      </c>
      <c r="D72" s="272" t="s">
        <v>46</v>
      </c>
      <c r="E72" s="272"/>
      <c r="F72" s="272"/>
      <c r="G72" s="272"/>
      <c r="H72" s="272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47</v>
      </c>
      <c r="B73" s="107">
        <v>813242</v>
      </c>
      <c r="C73" s="113" t="e">
        <f>#REF!</f>
        <v>#REF!</v>
      </c>
      <c r="D73" s="272" t="s">
        <v>48</v>
      </c>
      <c r="E73" s="272"/>
      <c r="F73" s="272"/>
      <c r="G73" s="272"/>
      <c r="H73" s="272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212</v>
      </c>
      <c r="C74" s="109">
        <v>1090</v>
      </c>
      <c r="D74" s="278" t="s">
        <v>280</v>
      </c>
      <c r="E74" s="279"/>
      <c r="F74" s="279"/>
      <c r="G74" s="279"/>
      <c r="H74" s="280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49</v>
      </c>
      <c r="B75" s="107">
        <v>813242</v>
      </c>
      <c r="C75" s="113" t="e">
        <f>#REF!</f>
        <v>#REF!</v>
      </c>
      <c r="D75" s="272" t="s">
        <v>50</v>
      </c>
      <c r="E75" s="272"/>
      <c r="F75" s="272"/>
      <c r="G75" s="272"/>
      <c r="H75" s="272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212</v>
      </c>
      <c r="C76" s="109">
        <v>1090</v>
      </c>
      <c r="D76" s="273" t="s">
        <v>281</v>
      </c>
      <c r="E76" s="273"/>
      <c r="F76" s="273"/>
      <c r="G76" s="273"/>
      <c r="H76" s="273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51</v>
      </c>
      <c r="B77" s="107">
        <v>813242</v>
      </c>
      <c r="C77" s="113" t="e">
        <f>#REF!</f>
        <v>#REF!</v>
      </c>
      <c r="D77" s="272" t="s">
        <v>32</v>
      </c>
      <c r="E77" s="272"/>
      <c r="F77" s="272"/>
      <c r="G77" s="272"/>
      <c r="H77" s="272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212</v>
      </c>
      <c r="C78" s="109">
        <v>1090</v>
      </c>
      <c r="D78" s="273" t="s">
        <v>282</v>
      </c>
      <c r="E78" s="273"/>
      <c r="F78" s="273"/>
      <c r="G78" s="273"/>
      <c r="H78" s="273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52</v>
      </c>
      <c r="B79" s="107">
        <v>813242</v>
      </c>
      <c r="C79" s="113" t="e">
        <f>#REF!</f>
        <v>#REF!</v>
      </c>
      <c r="D79" s="272" t="s">
        <v>33</v>
      </c>
      <c r="E79" s="272"/>
      <c r="F79" s="272"/>
      <c r="G79" s="272"/>
      <c r="H79" s="272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278" t="s">
        <v>179</v>
      </c>
      <c r="E80" s="279"/>
      <c r="F80" s="279"/>
      <c r="G80" s="279"/>
      <c r="H80" s="280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212</v>
      </c>
      <c r="C81" s="109">
        <v>1090</v>
      </c>
      <c r="D81" s="273" t="s">
        <v>283</v>
      </c>
      <c r="E81" s="273"/>
      <c r="F81" s="273"/>
      <c r="G81" s="273"/>
      <c r="H81" s="273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03" t="s">
        <v>180</v>
      </c>
      <c r="E82" s="404"/>
      <c r="F82" s="404"/>
      <c r="G82" s="404"/>
      <c r="H82" s="405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145</v>
      </c>
      <c r="B83" s="163">
        <v>813242</v>
      </c>
      <c r="C83" s="165">
        <v>1090</v>
      </c>
      <c r="D83" s="403" t="s">
        <v>155</v>
      </c>
      <c r="E83" s="404"/>
      <c r="F83" s="404"/>
      <c r="G83" s="404"/>
      <c r="H83" s="405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146</v>
      </c>
      <c r="B84" s="163">
        <v>813242</v>
      </c>
      <c r="C84" s="165">
        <v>1090</v>
      </c>
      <c r="D84" s="166" t="s">
        <v>156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145</v>
      </c>
      <c r="B85" s="163">
        <v>813242</v>
      </c>
      <c r="C85" s="165">
        <v>1090</v>
      </c>
      <c r="D85" s="403"/>
      <c r="E85" s="404"/>
      <c r="F85" s="404"/>
      <c r="G85" s="404"/>
      <c r="H85" s="405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03" t="s">
        <v>172</v>
      </c>
      <c r="E86" s="404"/>
      <c r="F86" s="404"/>
      <c r="G86" s="404"/>
      <c r="H86" s="405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274" t="s">
        <v>53</v>
      </c>
      <c r="E87" s="274"/>
      <c r="F87" s="274"/>
      <c r="G87" s="274"/>
      <c r="H87" s="274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" hidden="1" outlineLevel="1">
      <c r="C88" s="6" t="s">
        <v>54</v>
      </c>
      <c r="K88" s="3">
        <f>SUM(K62:K87)</f>
        <v>14185.968</v>
      </c>
      <c r="N88" s="30"/>
    </row>
    <row r="89" spans="1:14" ht="15.7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6.5" hidden="1" outlineLevel="1" thickBot="1" thickTop="1">
      <c r="A90" s="346" t="s">
        <v>55</v>
      </c>
      <c r="B90" s="346"/>
      <c r="C90" s="347"/>
      <c r="D90" s="348" t="s">
        <v>56</v>
      </c>
      <c r="E90" s="349"/>
      <c r="F90" s="349"/>
      <c r="G90" s="349"/>
      <c r="H90" s="349"/>
      <c r="I90" s="349"/>
      <c r="J90" s="349"/>
      <c r="K90" s="349"/>
      <c r="L90" s="349"/>
      <c r="M90" s="349"/>
      <c r="N90" s="30"/>
    </row>
    <row r="91" spans="1:14" ht="15" hidden="1" outlineLevel="1">
      <c r="A91" s="236">
        <v>2140</v>
      </c>
      <c r="B91" s="236"/>
      <c r="C91" s="241"/>
      <c r="D91" s="212" t="s">
        <v>57</v>
      </c>
      <c r="E91" s="213"/>
      <c r="F91" s="213"/>
      <c r="G91" s="213"/>
      <c r="H91" s="213"/>
      <c r="I91" s="213"/>
      <c r="J91" s="213"/>
      <c r="K91" s="213"/>
      <c r="L91" s="213"/>
      <c r="M91" s="213"/>
      <c r="N91" s="30"/>
    </row>
    <row r="92" spans="1:14" ht="15" hidden="1" outlineLevel="1">
      <c r="A92" s="236">
        <v>2730</v>
      </c>
      <c r="B92" s="236"/>
      <c r="C92" s="241"/>
      <c r="D92" s="212" t="s">
        <v>58</v>
      </c>
      <c r="E92" s="213"/>
      <c r="F92" s="213"/>
      <c r="G92" s="213"/>
      <c r="H92" s="213"/>
      <c r="I92" s="213"/>
      <c r="J92" s="213"/>
      <c r="K92" s="213"/>
      <c r="L92" s="213"/>
      <c r="M92" s="213"/>
      <c r="N92" s="30"/>
    </row>
    <row r="93" spans="3:14" ht="15" hidden="1" outlineLevel="1">
      <c r="C93" s="6" t="s">
        <v>59</v>
      </c>
      <c r="N93" s="30"/>
    </row>
    <row r="94" ht="15" hidden="1" outlineLevel="1">
      <c r="N94" s="30"/>
    </row>
    <row r="95" spans="1:14" ht="15" hidden="1" outlineLevel="1">
      <c r="A95" s="236" t="s">
        <v>60</v>
      </c>
      <c r="B95" s="236"/>
      <c r="C95" s="241"/>
      <c r="D95" s="235" t="s">
        <v>61</v>
      </c>
      <c r="E95" s="236"/>
      <c r="F95" s="236"/>
      <c r="G95" s="236"/>
      <c r="H95" s="236"/>
      <c r="I95" s="236"/>
      <c r="J95" s="236"/>
      <c r="K95" s="236"/>
      <c r="L95" s="236"/>
      <c r="M95" s="236"/>
      <c r="N95" s="30"/>
    </row>
    <row r="96" spans="1:14" ht="15" hidden="1" outlineLevel="1">
      <c r="A96" s="236"/>
      <c r="B96" s="236"/>
      <c r="C96" s="241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238" t="s">
        <v>253</v>
      </c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250</v>
      </c>
      <c r="L99" s="100"/>
      <c r="M99" s="73"/>
      <c r="N99" s="30"/>
    </row>
    <row r="100" spans="1:14" ht="31.5" customHeight="1">
      <c r="A100" s="237" t="s">
        <v>119</v>
      </c>
      <c r="B100" s="237"/>
      <c r="C100" s="237"/>
      <c r="D100" s="237"/>
      <c r="E100" s="237"/>
      <c r="F100" s="237"/>
      <c r="G100" s="237"/>
      <c r="H100" s="54" t="s">
        <v>24</v>
      </c>
      <c r="I100" s="45" t="s">
        <v>34</v>
      </c>
      <c r="J100" s="45" t="s">
        <v>35</v>
      </c>
      <c r="K100" s="45" t="s">
        <v>36</v>
      </c>
      <c r="L100" s="64"/>
      <c r="M100" s="74"/>
      <c r="N100" s="64"/>
    </row>
    <row r="101" spans="1:14" ht="15.75">
      <c r="A101" s="240">
        <v>1</v>
      </c>
      <c r="B101" s="240"/>
      <c r="C101" s="240"/>
      <c r="D101" s="240"/>
      <c r="E101" s="240"/>
      <c r="F101" s="240"/>
      <c r="G101" s="240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39" t="s">
        <v>62</v>
      </c>
      <c r="B102" s="239"/>
      <c r="C102" s="239"/>
      <c r="D102" s="239"/>
      <c r="E102" s="239"/>
      <c r="F102" s="239"/>
      <c r="G102" s="239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11" t="s">
        <v>63</v>
      </c>
      <c r="B103" s="211"/>
      <c r="C103" s="211"/>
      <c r="D103" s="211"/>
      <c r="E103" s="211"/>
      <c r="F103" s="211"/>
      <c r="G103" s="211"/>
      <c r="H103" s="62" t="s">
        <v>254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202" t="s">
        <v>173</v>
      </c>
      <c r="B104" s="203"/>
      <c r="C104" s="203"/>
      <c r="D104" s="203"/>
      <c r="E104" s="203"/>
      <c r="F104" s="203"/>
      <c r="G104" s="204"/>
      <c r="H104" s="62" t="s">
        <v>208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199" t="s">
        <v>277</v>
      </c>
      <c r="B105" s="200"/>
      <c r="C105" s="200"/>
      <c r="D105" s="200"/>
      <c r="E105" s="200"/>
      <c r="F105" s="200"/>
      <c r="G105" s="201"/>
      <c r="H105" s="61" t="s">
        <v>208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202" t="s">
        <v>173</v>
      </c>
      <c r="B106" s="203"/>
      <c r="C106" s="203"/>
      <c r="D106" s="203"/>
      <c r="E106" s="203"/>
      <c r="F106" s="203"/>
      <c r="G106" s="204"/>
      <c r="H106" s="62" t="s">
        <v>212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199" t="s">
        <v>229</v>
      </c>
      <c r="B107" s="200"/>
      <c r="C107" s="200"/>
      <c r="D107" s="200"/>
      <c r="E107" s="200"/>
      <c r="F107" s="200"/>
      <c r="G107" s="201"/>
      <c r="H107" s="61" t="s">
        <v>212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450" t="s">
        <v>149</v>
      </c>
      <c r="B108" s="451"/>
      <c r="C108" s="451"/>
      <c r="D108" s="451"/>
      <c r="E108" s="451"/>
      <c r="F108" s="451"/>
      <c r="G108" s="452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15"/>
      <c r="B109" s="415"/>
      <c r="C109" s="415"/>
      <c r="D109" s="415"/>
      <c r="E109" s="415"/>
      <c r="F109" s="415"/>
      <c r="G109" s="415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11" t="s">
        <v>74</v>
      </c>
      <c r="B110" s="211"/>
      <c r="C110" s="211"/>
      <c r="D110" s="211"/>
      <c r="E110" s="211"/>
      <c r="F110" s="211"/>
      <c r="G110" s="211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75</v>
      </c>
      <c r="C112" s="42"/>
      <c r="N112" s="30"/>
    </row>
    <row r="113" spans="11:14" ht="15.75">
      <c r="K113" s="43" t="s">
        <v>250</v>
      </c>
      <c r="N113" s="30"/>
    </row>
    <row r="114" spans="1:14" ht="15.75" customHeight="1">
      <c r="A114" s="237" t="s">
        <v>76</v>
      </c>
      <c r="B114" s="237" t="s">
        <v>24</v>
      </c>
      <c r="C114" s="243" t="s">
        <v>120</v>
      </c>
      <c r="D114" s="243"/>
      <c r="E114" s="243"/>
      <c r="F114" s="242" t="s">
        <v>77</v>
      </c>
      <c r="G114" s="242"/>
      <c r="H114" s="242" t="s">
        <v>78</v>
      </c>
      <c r="I114" s="242"/>
      <c r="J114" s="242" t="s">
        <v>121</v>
      </c>
      <c r="K114" s="242"/>
      <c r="N114" s="30"/>
    </row>
    <row r="115" spans="1:14" ht="15.75">
      <c r="A115" s="237"/>
      <c r="B115" s="237"/>
      <c r="C115" s="243"/>
      <c r="D115" s="243"/>
      <c r="E115" s="243"/>
      <c r="F115" s="242"/>
      <c r="G115" s="242"/>
      <c r="H115" s="242"/>
      <c r="I115" s="242"/>
      <c r="J115" s="242"/>
      <c r="K115" s="242"/>
      <c r="N115" s="30"/>
    </row>
    <row r="116" spans="1:14" ht="15.75">
      <c r="A116" s="12">
        <v>1</v>
      </c>
      <c r="B116" s="12">
        <v>2</v>
      </c>
      <c r="C116" s="271">
        <v>3</v>
      </c>
      <c r="D116" s="271"/>
      <c r="E116" s="271"/>
      <c r="F116" s="270">
        <v>4</v>
      </c>
      <c r="G116" s="270"/>
      <c r="H116" s="270">
        <v>5</v>
      </c>
      <c r="I116" s="270"/>
      <c r="J116" s="270">
        <v>6</v>
      </c>
      <c r="K116" s="270"/>
      <c r="N116" s="30"/>
    </row>
    <row r="117" spans="1:14" ht="84.75" customHeight="1" hidden="1" outlineLevel="1">
      <c r="A117" s="21" t="s">
        <v>37</v>
      </c>
      <c r="B117" s="58" t="s">
        <v>26</v>
      </c>
      <c r="C117" s="205" t="s">
        <v>79</v>
      </c>
      <c r="D117" s="248"/>
      <c r="E117" s="249"/>
      <c r="F117" s="244"/>
      <c r="G117" s="245"/>
      <c r="H117" s="235"/>
      <c r="I117" s="241"/>
      <c r="J117" s="235"/>
      <c r="K117" s="241"/>
      <c r="N117" s="30"/>
    </row>
    <row r="118" spans="1:14" ht="30.75" customHeight="1" outlineLevel="1">
      <c r="A118" s="161" t="s">
        <v>255</v>
      </c>
      <c r="B118" s="162" t="s">
        <v>208</v>
      </c>
      <c r="C118" s="453" t="s">
        <v>278</v>
      </c>
      <c r="D118" s="454"/>
      <c r="E118" s="454"/>
      <c r="F118" s="454"/>
      <c r="G118" s="454"/>
      <c r="H118" s="454"/>
      <c r="I118" s="454"/>
      <c r="J118" s="454"/>
      <c r="K118" s="455"/>
      <c r="N118" s="30"/>
    </row>
    <row r="119" spans="1:14" ht="22.5" customHeight="1" outlineLevel="1">
      <c r="A119" s="142" t="s">
        <v>213</v>
      </c>
      <c r="B119" s="58" t="s">
        <v>208</v>
      </c>
      <c r="C119" s="205" t="s">
        <v>207</v>
      </c>
      <c r="D119" s="206"/>
      <c r="E119" s="206"/>
      <c r="F119" s="206"/>
      <c r="G119" s="206"/>
      <c r="H119" s="206"/>
      <c r="I119" s="206"/>
      <c r="J119" s="206"/>
      <c r="K119" s="207"/>
      <c r="N119" s="30"/>
    </row>
    <row r="120" spans="1:14" ht="17.25" customHeight="1" outlineLevel="1">
      <c r="A120" s="412" t="s">
        <v>214</v>
      </c>
      <c r="B120" s="413"/>
      <c r="C120" s="413"/>
      <c r="D120" s="413"/>
      <c r="E120" s="413"/>
      <c r="F120" s="413"/>
      <c r="G120" s="413"/>
      <c r="H120" s="413"/>
      <c r="I120" s="413"/>
      <c r="J120" s="413"/>
      <c r="K120" s="414"/>
      <c r="N120" s="30"/>
    </row>
    <row r="121" spans="1:14" ht="37.5" customHeight="1" outlineLevel="1">
      <c r="A121" s="16">
        <v>1</v>
      </c>
      <c r="B121" s="59" t="s">
        <v>208</v>
      </c>
      <c r="C121" s="196" t="s">
        <v>215</v>
      </c>
      <c r="D121" s="197"/>
      <c r="E121" s="198"/>
      <c r="F121" s="244" t="s">
        <v>217</v>
      </c>
      <c r="G121" s="245"/>
      <c r="H121" s="235" t="s">
        <v>256</v>
      </c>
      <c r="I121" s="241"/>
      <c r="J121" s="235">
        <v>1</v>
      </c>
      <c r="K121" s="241"/>
      <c r="N121" s="30"/>
    </row>
    <row r="122" spans="1:14" ht="35.25" customHeight="1" outlineLevel="1">
      <c r="A122" s="16">
        <v>2</v>
      </c>
      <c r="B122" s="59" t="s">
        <v>208</v>
      </c>
      <c r="C122" s="196" t="s">
        <v>216</v>
      </c>
      <c r="D122" s="197"/>
      <c r="E122" s="198"/>
      <c r="F122" s="244" t="s">
        <v>217</v>
      </c>
      <c r="G122" s="245"/>
      <c r="H122" s="235" t="s">
        <v>257</v>
      </c>
      <c r="I122" s="241"/>
      <c r="J122" s="235">
        <v>26.5</v>
      </c>
      <c r="K122" s="241"/>
      <c r="N122" s="30"/>
    </row>
    <row r="123" spans="1:14" ht="18.75" customHeight="1" outlineLevel="1">
      <c r="A123" s="412" t="s">
        <v>83</v>
      </c>
      <c r="B123" s="413"/>
      <c r="C123" s="413"/>
      <c r="D123" s="413"/>
      <c r="E123" s="413"/>
      <c r="F123" s="413"/>
      <c r="G123" s="413"/>
      <c r="H123" s="413"/>
      <c r="I123" s="413"/>
      <c r="J123" s="413"/>
      <c r="K123" s="414"/>
      <c r="N123" s="30"/>
    </row>
    <row r="124" spans="1:14" ht="27.75" customHeight="1" outlineLevel="1">
      <c r="A124" s="16">
        <v>1</v>
      </c>
      <c r="B124" s="59" t="s">
        <v>208</v>
      </c>
      <c r="C124" s="196" t="s">
        <v>218</v>
      </c>
      <c r="D124" s="197"/>
      <c r="E124" s="198"/>
      <c r="F124" s="244" t="s">
        <v>85</v>
      </c>
      <c r="G124" s="245"/>
      <c r="H124" s="244" t="s">
        <v>224</v>
      </c>
      <c r="I124" s="245"/>
      <c r="J124" s="235">
        <v>500</v>
      </c>
      <c r="K124" s="241"/>
      <c r="N124" s="30"/>
    </row>
    <row r="125" spans="1:14" ht="33" customHeight="1" outlineLevel="1">
      <c r="A125" s="16">
        <v>2</v>
      </c>
      <c r="B125" s="59" t="s">
        <v>208</v>
      </c>
      <c r="C125" s="196" t="s">
        <v>219</v>
      </c>
      <c r="D125" s="197"/>
      <c r="E125" s="198"/>
      <c r="F125" s="244" t="s">
        <v>85</v>
      </c>
      <c r="G125" s="245"/>
      <c r="H125" s="244" t="s">
        <v>224</v>
      </c>
      <c r="I125" s="245"/>
      <c r="J125" s="235">
        <v>700</v>
      </c>
      <c r="K125" s="241"/>
      <c r="N125" s="30"/>
    </row>
    <row r="126" spans="1:14" ht="23.25" customHeight="1" outlineLevel="1">
      <c r="A126" s="412" t="s">
        <v>86</v>
      </c>
      <c r="B126" s="413"/>
      <c r="C126" s="413"/>
      <c r="D126" s="413"/>
      <c r="E126" s="413"/>
      <c r="F126" s="413"/>
      <c r="G126" s="413"/>
      <c r="H126" s="413"/>
      <c r="I126" s="413"/>
      <c r="J126" s="413"/>
      <c r="K126" s="414"/>
      <c r="N126" s="30"/>
    </row>
    <row r="127" spans="1:14" ht="24" customHeight="1" outlineLevel="1">
      <c r="A127" s="16">
        <v>1</v>
      </c>
      <c r="B127" s="59" t="s">
        <v>208</v>
      </c>
      <c r="C127" s="196" t="s">
        <v>220</v>
      </c>
      <c r="D127" s="197"/>
      <c r="E127" s="198"/>
      <c r="F127" s="244" t="s">
        <v>222</v>
      </c>
      <c r="G127" s="245"/>
      <c r="H127" s="235" t="s">
        <v>88</v>
      </c>
      <c r="I127" s="241"/>
      <c r="J127" s="235">
        <v>80.188</v>
      </c>
      <c r="K127" s="241"/>
      <c r="N127" s="30"/>
    </row>
    <row r="128" spans="1:14" ht="35.25" customHeight="1" outlineLevel="1">
      <c r="A128" s="16">
        <v>2</v>
      </c>
      <c r="B128" s="59" t="s">
        <v>208</v>
      </c>
      <c r="C128" s="196" t="s">
        <v>221</v>
      </c>
      <c r="D128" s="197"/>
      <c r="E128" s="198"/>
      <c r="F128" s="244" t="s">
        <v>222</v>
      </c>
      <c r="G128" s="245"/>
      <c r="H128" s="235" t="s">
        <v>88</v>
      </c>
      <c r="I128" s="241"/>
      <c r="J128" s="235">
        <v>5159.02</v>
      </c>
      <c r="K128" s="241"/>
      <c r="N128" s="30"/>
    </row>
    <row r="129" spans="1:14" ht="21.75" customHeight="1" outlineLevel="1">
      <c r="A129" s="412" t="s">
        <v>199</v>
      </c>
      <c r="B129" s="413"/>
      <c r="C129" s="413"/>
      <c r="D129" s="413"/>
      <c r="E129" s="413"/>
      <c r="F129" s="413"/>
      <c r="G129" s="413"/>
      <c r="H129" s="413"/>
      <c r="I129" s="413"/>
      <c r="J129" s="413"/>
      <c r="K129" s="414"/>
      <c r="N129" s="30"/>
    </row>
    <row r="130" spans="1:14" ht="36" customHeight="1" outlineLevel="1">
      <c r="A130" s="16">
        <v>1</v>
      </c>
      <c r="B130" s="59" t="s">
        <v>208</v>
      </c>
      <c r="C130" s="196" t="s">
        <v>223</v>
      </c>
      <c r="D130" s="197"/>
      <c r="E130" s="198"/>
      <c r="F130" s="244" t="s">
        <v>217</v>
      </c>
      <c r="G130" s="245"/>
      <c r="H130" s="244" t="s">
        <v>224</v>
      </c>
      <c r="I130" s="245"/>
      <c r="J130" s="235">
        <v>32000</v>
      </c>
      <c r="K130" s="241"/>
      <c r="N130" s="30"/>
    </row>
    <row r="131" spans="1:14" ht="37.5" customHeight="1" outlineLevel="1">
      <c r="A131" s="16">
        <v>2</v>
      </c>
      <c r="B131" s="59" t="s">
        <v>208</v>
      </c>
      <c r="C131" s="196" t="s">
        <v>226</v>
      </c>
      <c r="D131" s="197"/>
      <c r="E131" s="198"/>
      <c r="F131" s="244" t="s">
        <v>201</v>
      </c>
      <c r="G131" s="245"/>
      <c r="H131" s="235" t="s">
        <v>88</v>
      </c>
      <c r="I131" s="241"/>
      <c r="J131" s="235">
        <v>101</v>
      </c>
      <c r="K131" s="241"/>
      <c r="N131" s="30"/>
    </row>
    <row r="132" spans="1:14" ht="24" customHeight="1" outlineLevel="1">
      <c r="A132" s="142" t="s">
        <v>225</v>
      </c>
      <c r="B132" s="58" t="s">
        <v>208</v>
      </c>
      <c r="C132" s="205" t="s">
        <v>209</v>
      </c>
      <c r="D132" s="206"/>
      <c r="E132" s="206"/>
      <c r="F132" s="206"/>
      <c r="G132" s="206"/>
      <c r="H132" s="206"/>
      <c r="I132" s="206"/>
      <c r="J132" s="206"/>
      <c r="K132" s="207"/>
      <c r="N132" s="30"/>
    </row>
    <row r="133" spans="1:14" ht="30.75" customHeight="1" outlineLevel="1">
      <c r="A133" s="16">
        <v>1</v>
      </c>
      <c r="B133" s="59" t="s">
        <v>208</v>
      </c>
      <c r="C133" s="196" t="s">
        <v>215</v>
      </c>
      <c r="D133" s="197"/>
      <c r="E133" s="198"/>
      <c r="F133" s="244" t="s">
        <v>217</v>
      </c>
      <c r="G133" s="245"/>
      <c r="H133" s="235" t="s">
        <v>256</v>
      </c>
      <c r="I133" s="241"/>
      <c r="J133" s="235">
        <v>1</v>
      </c>
      <c r="K133" s="241"/>
      <c r="N133" s="30"/>
    </row>
    <row r="134" spans="1:14" ht="30.75" customHeight="1" outlineLevel="1">
      <c r="A134" s="16">
        <v>2</v>
      </c>
      <c r="B134" s="59" t="s">
        <v>208</v>
      </c>
      <c r="C134" s="196" t="s">
        <v>216</v>
      </c>
      <c r="D134" s="197"/>
      <c r="E134" s="198"/>
      <c r="F134" s="244" t="s">
        <v>217</v>
      </c>
      <c r="G134" s="245"/>
      <c r="H134" s="235" t="s">
        <v>257</v>
      </c>
      <c r="I134" s="241"/>
      <c r="J134" s="235">
        <v>32.5</v>
      </c>
      <c r="K134" s="241"/>
      <c r="N134" s="30"/>
    </row>
    <row r="135" spans="1:14" ht="18" customHeight="1" outlineLevel="1">
      <c r="A135" s="412" t="s">
        <v>83</v>
      </c>
      <c r="B135" s="413"/>
      <c r="C135" s="413"/>
      <c r="D135" s="413"/>
      <c r="E135" s="413"/>
      <c r="F135" s="413"/>
      <c r="G135" s="413"/>
      <c r="H135" s="413"/>
      <c r="I135" s="413"/>
      <c r="J135" s="413"/>
      <c r="K135" s="414"/>
      <c r="N135" s="30"/>
    </row>
    <row r="136" spans="1:14" ht="30.75" customHeight="1" outlineLevel="1">
      <c r="A136" s="16">
        <v>1</v>
      </c>
      <c r="B136" s="59" t="s">
        <v>208</v>
      </c>
      <c r="C136" s="196" t="s">
        <v>218</v>
      </c>
      <c r="D136" s="197"/>
      <c r="E136" s="198"/>
      <c r="F136" s="244" t="s">
        <v>85</v>
      </c>
      <c r="G136" s="245"/>
      <c r="H136" s="244" t="s">
        <v>224</v>
      </c>
      <c r="I136" s="245"/>
      <c r="J136" s="235">
        <v>54</v>
      </c>
      <c r="K136" s="241"/>
      <c r="N136" s="30"/>
    </row>
    <row r="137" spans="1:14" ht="30.75" customHeight="1" outlineLevel="1">
      <c r="A137" s="16">
        <v>2</v>
      </c>
      <c r="B137" s="59" t="s">
        <v>208</v>
      </c>
      <c r="C137" s="196" t="s">
        <v>219</v>
      </c>
      <c r="D137" s="197"/>
      <c r="E137" s="198"/>
      <c r="F137" s="244" t="s">
        <v>85</v>
      </c>
      <c r="G137" s="245"/>
      <c r="H137" s="244" t="s">
        <v>224</v>
      </c>
      <c r="I137" s="245"/>
      <c r="J137" s="235">
        <v>54</v>
      </c>
      <c r="K137" s="241"/>
      <c r="N137" s="30"/>
    </row>
    <row r="138" spans="1:14" ht="19.5" customHeight="1" outlineLevel="1">
      <c r="A138" s="412" t="s">
        <v>86</v>
      </c>
      <c r="B138" s="413"/>
      <c r="C138" s="413"/>
      <c r="D138" s="413"/>
      <c r="E138" s="413"/>
      <c r="F138" s="413"/>
      <c r="G138" s="413"/>
      <c r="H138" s="413"/>
      <c r="I138" s="413"/>
      <c r="J138" s="413"/>
      <c r="K138" s="414"/>
      <c r="N138" s="30"/>
    </row>
    <row r="139" spans="1:14" ht="33" customHeight="1" outlineLevel="1">
      <c r="A139" s="16">
        <v>1</v>
      </c>
      <c r="B139" s="59" t="s">
        <v>208</v>
      </c>
      <c r="C139" s="196" t="s">
        <v>220</v>
      </c>
      <c r="D139" s="197"/>
      <c r="E139" s="198"/>
      <c r="F139" s="244" t="s">
        <v>222</v>
      </c>
      <c r="G139" s="245"/>
      <c r="H139" s="235" t="s">
        <v>88</v>
      </c>
      <c r="I139" s="241"/>
      <c r="J139" s="256">
        <f>K57/J142*1000</f>
        <v>279.45205479452056</v>
      </c>
      <c r="K139" s="257"/>
      <c r="N139" s="30"/>
    </row>
    <row r="140" spans="1:14" ht="30.75" customHeight="1" outlineLevel="1">
      <c r="A140" s="16">
        <v>2</v>
      </c>
      <c r="B140" s="59" t="s">
        <v>208</v>
      </c>
      <c r="C140" s="196" t="s">
        <v>221</v>
      </c>
      <c r="D140" s="197"/>
      <c r="E140" s="198"/>
      <c r="F140" s="244" t="s">
        <v>222</v>
      </c>
      <c r="G140" s="245"/>
      <c r="H140" s="235" t="s">
        <v>88</v>
      </c>
      <c r="I140" s="241"/>
      <c r="J140" s="235">
        <v>5153.85</v>
      </c>
      <c r="K140" s="241"/>
      <c r="N140" s="30"/>
    </row>
    <row r="141" spans="1:14" ht="18" customHeight="1" outlineLevel="1">
      <c r="A141" s="412" t="s">
        <v>199</v>
      </c>
      <c r="B141" s="413"/>
      <c r="C141" s="413"/>
      <c r="D141" s="413"/>
      <c r="E141" s="413"/>
      <c r="F141" s="413"/>
      <c r="G141" s="413"/>
      <c r="H141" s="413"/>
      <c r="I141" s="413"/>
      <c r="J141" s="413"/>
      <c r="K141" s="414"/>
      <c r="N141" s="30"/>
    </row>
    <row r="142" spans="1:14" ht="30" customHeight="1" outlineLevel="1">
      <c r="A142" s="16">
        <v>1</v>
      </c>
      <c r="B142" s="59" t="s">
        <v>208</v>
      </c>
      <c r="C142" s="196" t="s">
        <v>223</v>
      </c>
      <c r="D142" s="197"/>
      <c r="E142" s="198"/>
      <c r="F142" s="244" t="s">
        <v>217</v>
      </c>
      <c r="G142" s="245"/>
      <c r="H142" s="244" t="s">
        <v>224</v>
      </c>
      <c r="I142" s="245"/>
      <c r="J142" s="235">
        <v>14600</v>
      </c>
      <c r="K142" s="241"/>
      <c r="N142" s="30"/>
    </row>
    <row r="143" spans="1:14" ht="33" customHeight="1" outlineLevel="1">
      <c r="A143" s="16">
        <v>2</v>
      </c>
      <c r="B143" s="59" t="s">
        <v>208</v>
      </c>
      <c r="C143" s="196" t="s">
        <v>226</v>
      </c>
      <c r="D143" s="197"/>
      <c r="E143" s="198"/>
      <c r="F143" s="244" t="s">
        <v>201</v>
      </c>
      <c r="G143" s="245"/>
      <c r="H143" s="235" t="s">
        <v>88</v>
      </c>
      <c r="I143" s="241"/>
      <c r="J143" s="235">
        <v>100</v>
      </c>
      <c r="K143" s="241"/>
      <c r="N143" s="30"/>
    </row>
    <row r="144" spans="1:14" s="143" customFormat="1" ht="33" customHeight="1" outlineLevel="1">
      <c r="A144" s="188" t="s">
        <v>260</v>
      </c>
      <c r="B144" s="189" t="s">
        <v>212</v>
      </c>
      <c r="C144" s="423" t="s">
        <v>229</v>
      </c>
      <c r="D144" s="424"/>
      <c r="E144" s="424"/>
      <c r="F144" s="424"/>
      <c r="G144" s="424"/>
      <c r="H144" s="424"/>
      <c r="I144" s="424"/>
      <c r="J144" s="424"/>
      <c r="K144" s="425"/>
      <c r="L144" s="182"/>
      <c r="M144" s="180"/>
      <c r="N144" s="182"/>
    </row>
    <row r="145" spans="1:14" s="143" customFormat="1" ht="58.5" customHeight="1">
      <c r="A145" s="111" t="s">
        <v>258</v>
      </c>
      <c r="B145" s="132" t="s">
        <v>212</v>
      </c>
      <c r="C145" s="416" t="s">
        <v>259</v>
      </c>
      <c r="D145" s="417"/>
      <c r="E145" s="417"/>
      <c r="F145" s="417"/>
      <c r="G145" s="417"/>
      <c r="H145" s="417"/>
      <c r="I145" s="417"/>
      <c r="J145" s="417"/>
      <c r="K145" s="418"/>
      <c r="L145" s="182"/>
      <c r="M145" s="180"/>
      <c r="N145" s="182"/>
    </row>
    <row r="146" spans="1:14" s="143" customFormat="1" ht="19.5" customHeight="1">
      <c r="A146" s="111"/>
      <c r="B146" s="112"/>
      <c r="C146" s="227" t="s">
        <v>80</v>
      </c>
      <c r="D146" s="228"/>
      <c r="E146" s="229"/>
      <c r="F146" s="341"/>
      <c r="G146" s="342"/>
      <c r="H146" s="281"/>
      <c r="I146" s="282"/>
      <c r="J146" s="281"/>
      <c r="K146" s="282"/>
      <c r="L146" s="182"/>
      <c r="M146" s="180"/>
      <c r="N146" s="182"/>
    </row>
    <row r="147" spans="1:14" s="143" customFormat="1" ht="23.25" customHeight="1">
      <c r="A147" s="115"/>
      <c r="B147" s="108"/>
      <c r="C147" s="422" t="s">
        <v>81</v>
      </c>
      <c r="D147" s="228"/>
      <c r="E147" s="229"/>
      <c r="F147" s="420" t="s">
        <v>181</v>
      </c>
      <c r="G147" s="421"/>
      <c r="H147" s="262" t="s">
        <v>133</v>
      </c>
      <c r="I147" s="263"/>
      <c r="J147" s="351">
        <f>I62</f>
        <v>141.25</v>
      </c>
      <c r="K147" s="352"/>
      <c r="L147" s="182"/>
      <c r="M147" s="180"/>
      <c r="N147" s="182"/>
    </row>
    <row r="148" spans="1:14" s="143" customFormat="1" ht="19.5" customHeight="1">
      <c r="A148" s="115"/>
      <c r="B148" s="108"/>
      <c r="C148" s="419" t="s">
        <v>83</v>
      </c>
      <c r="D148" s="228"/>
      <c r="E148" s="229"/>
      <c r="F148" s="420"/>
      <c r="G148" s="421"/>
      <c r="H148" s="281"/>
      <c r="I148" s="282"/>
      <c r="J148" s="281"/>
      <c r="K148" s="282"/>
      <c r="L148" s="182"/>
      <c r="M148" s="180"/>
      <c r="N148" s="182"/>
    </row>
    <row r="149" spans="1:14" s="143" customFormat="1" ht="19.5" customHeight="1">
      <c r="A149" s="115"/>
      <c r="B149" s="108"/>
      <c r="C149" s="422" t="s">
        <v>84</v>
      </c>
      <c r="D149" s="228"/>
      <c r="E149" s="229"/>
      <c r="F149" s="420" t="s">
        <v>85</v>
      </c>
      <c r="G149" s="421"/>
      <c r="H149" s="262" t="s">
        <v>133</v>
      </c>
      <c r="I149" s="263"/>
      <c r="J149" s="281">
        <v>85</v>
      </c>
      <c r="K149" s="282"/>
      <c r="L149" s="182"/>
      <c r="M149" s="180"/>
      <c r="N149" s="182"/>
    </row>
    <row r="150" spans="1:14" s="143" customFormat="1" ht="19.5" customHeight="1">
      <c r="A150" s="115"/>
      <c r="B150" s="108"/>
      <c r="C150" s="419" t="s">
        <v>86</v>
      </c>
      <c r="D150" s="228"/>
      <c r="E150" s="229"/>
      <c r="F150" s="420"/>
      <c r="G150" s="421"/>
      <c r="H150" s="281"/>
      <c r="I150" s="282"/>
      <c r="J150" s="281"/>
      <c r="K150" s="282"/>
      <c r="L150" s="182"/>
      <c r="M150" s="180"/>
      <c r="N150" s="182"/>
    </row>
    <row r="151" spans="1:14" s="143" customFormat="1" ht="19.5" customHeight="1">
      <c r="A151" s="115"/>
      <c r="B151" s="108"/>
      <c r="C151" s="422" t="s">
        <v>87</v>
      </c>
      <c r="D151" s="228"/>
      <c r="E151" s="229"/>
      <c r="F151" s="420" t="s">
        <v>82</v>
      </c>
      <c r="G151" s="421"/>
      <c r="H151" s="262" t="s">
        <v>88</v>
      </c>
      <c r="I151" s="263"/>
      <c r="J151" s="389">
        <f>J147/J149*1000</f>
        <v>1661.764705882353</v>
      </c>
      <c r="K151" s="390"/>
      <c r="L151" s="182"/>
      <c r="M151" s="180"/>
      <c r="N151" s="182"/>
    </row>
    <row r="152" spans="1:13" s="143" customFormat="1" ht="39.75" customHeight="1" hidden="1" outlineLevel="1" collapsed="1">
      <c r="A152" s="111" t="s">
        <v>39</v>
      </c>
      <c r="B152" s="112" t="s">
        <v>26</v>
      </c>
      <c r="C152" s="227" t="s">
        <v>40</v>
      </c>
      <c r="D152" s="228"/>
      <c r="E152" s="229"/>
      <c r="F152" s="341"/>
      <c r="G152" s="342"/>
      <c r="H152" s="281"/>
      <c r="I152" s="282"/>
      <c r="J152" s="281"/>
      <c r="K152" s="282"/>
      <c r="L152" s="182"/>
      <c r="M152" s="180"/>
    </row>
    <row r="153" spans="1:13" s="143" customFormat="1" ht="17.25" customHeight="1" outlineLevel="1">
      <c r="A153" s="115"/>
      <c r="B153" s="108"/>
      <c r="C153" s="419" t="s">
        <v>199</v>
      </c>
      <c r="D153" s="228"/>
      <c r="E153" s="229"/>
      <c r="F153" s="420"/>
      <c r="G153" s="421"/>
      <c r="H153" s="262"/>
      <c r="I153" s="263"/>
      <c r="J153" s="389"/>
      <c r="K153" s="390"/>
      <c r="L153" s="182"/>
      <c r="M153" s="180"/>
    </row>
    <row r="154" spans="1:13" s="143" customFormat="1" ht="19.5" customHeight="1" outlineLevel="1">
      <c r="A154" s="115"/>
      <c r="B154" s="108"/>
      <c r="C154" s="422" t="s">
        <v>200</v>
      </c>
      <c r="D154" s="228"/>
      <c r="E154" s="229"/>
      <c r="F154" s="420" t="s">
        <v>201</v>
      </c>
      <c r="G154" s="421"/>
      <c r="H154" s="262" t="s">
        <v>88</v>
      </c>
      <c r="I154" s="263"/>
      <c r="J154" s="389">
        <v>100</v>
      </c>
      <c r="K154" s="390"/>
      <c r="L154" s="182"/>
      <c r="M154" s="180"/>
    </row>
    <row r="155" spans="1:13" s="143" customFormat="1" ht="27.75" customHeight="1" hidden="1">
      <c r="A155" s="111" t="s">
        <v>262</v>
      </c>
      <c r="B155" s="132" t="s">
        <v>212</v>
      </c>
      <c r="C155" s="416" t="s">
        <v>261</v>
      </c>
      <c r="D155" s="417"/>
      <c r="E155" s="417"/>
      <c r="F155" s="417"/>
      <c r="G155" s="417"/>
      <c r="H155" s="417"/>
      <c r="I155" s="417"/>
      <c r="J155" s="417"/>
      <c r="K155" s="418"/>
      <c r="L155" s="182"/>
      <c r="M155" s="180"/>
    </row>
    <row r="156" spans="1:13" s="143" customFormat="1" ht="19.5" customHeight="1" hidden="1">
      <c r="A156" s="111"/>
      <c r="B156" s="112"/>
      <c r="C156" s="227" t="s">
        <v>80</v>
      </c>
      <c r="D156" s="228"/>
      <c r="E156" s="229"/>
      <c r="F156" s="341"/>
      <c r="G156" s="342"/>
      <c r="H156" s="281"/>
      <c r="I156" s="282"/>
      <c r="J156" s="281"/>
      <c r="K156" s="282"/>
      <c r="L156" s="182"/>
      <c r="M156" s="180"/>
    </row>
    <row r="157" spans="1:13" s="143" customFormat="1" ht="23.25" customHeight="1" hidden="1">
      <c r="A157" s="111"/>
      <c r="B157" s="112"/>
      <c r="C157" s="311" t="s">
        <v>89</v>
      </c>
      <c r="D157" s="228"/>
      <c r="E157" s="229"/>
      <c r="F157" s="420" t="s">
        <v>181</v>
      </c>
      <c r="G157" s="421"/>
      <c r="H157" s="262" t="s">
        <v>202</v>
      </c>
      <c r="I157" s="263"/>
      <c r="J157" s="426">
        <f>I64</f>
        <v>50.8</v>
      </c>
      <c r="K157" s="427"/>
      <c r="L157" s="182"/>
      <c r="M157" s="180"/>
    </row>
    <row r="158" spans="1:14" s="143" customFormat="1" ht="19.5" customHeight="1" hidden="1">
      <c r="A158" s="111"/>
      <c r="B158" s="112"/>
      <c r="C158" s="419" t="s">
        <v>83</v>
      </c>
      <c r="D158" s="228"/>
      <c r="E158" s="229"/>
      <c r="F158" s="341"/>
      <c r="G158" s="342"/>
      <c r="H158" s="285"/>
      <c r="I158" s="286"/>
      <c r="J158" s="393"/>
      <c r="K158" s="394"/>
      <c r="L158" s="182"/>
      <c r="M158" s="190"/>
      <c r="N158" s="190"/>
    </row>
    <row r="159" spans="1:14" s="143" customFormat="1" ht="19.5" customHeight="1" hidden="1">
      <c r="A159" s="111"/>
      <c r="B159" s="112"/>
      <c r="C159" s="428" t="s">
        <v>106</v>
      </c>
      <c r="D159" s="228"/>
      <c r="E159" s="229"/>
      <c r="F159" s="281" t="s">
        <v>85</v>
      </c>
      <c r="G159" s="282"/>
      <c r="H159" s="262" t="s">
        <v>202</v>
      </c>
      <c r="I159" s="263"/>
      <c r="J159" s="295">
        <v>254</v>
      </c>
      <c r="K159" s="296"/>
      <c r="L159" s="182"/>
      <c r="M159" s="191"/>
      <c r="N159" s="192"/>
    </row>
    <row r="160" spans="1:14" s="143" customFormat="1" ht="19.5" customHeight="1" hidden="1">
      <c r="A160" s="111"/>
      <c r="B160" s="112"/>
      <c r="C160" s="419" t="s">
        <v>86</v>
      </c>
      <c r="D160" s="228"/>
      <c r="E160" s="229"/>
      <c r="F160" s="341"/>
      <c r="G160" s="342"/>
      <c r="H160" s="285"/>
      <c r="I160" s="286"/>
      <c r="J160" s="393"/>
      <c r="K160" s="394"/>
      <c r="L160" s="182"/>
      <c r="M160" s="191"/>
      <c r="N160" s="190"/>
    </row>
    <row r="161" spans="1:13" s="143" customFormat="1" ht="19.5" customHeight="1" hidden="1">
      <c r="A161" s="111"/>
      <c r="B161" s="112"/>
      <c r="C161" s="429" t="s">
        <v>91</v>
      </c>
      <c r="D161" s="228"/>
      <c r="E161" s="229"/>
      <c r="F161" s="281" t="s">
        <v>82</v>
      </c>
      <c r="G161" s="282"/>
      <c r="H161" s="262" t="s">
        <v>88</v>
      </c>
      <c r="I161" s="263"/>
      <c r="J161" s="262">
        <f>J157/J159*1000</f>
        <v>199.99999999999997</v>
      </c>
      <c r="K161" s="263"/>
      <c r="L161" s="182"/>
      <c r="M161" s="180"/>
    </row>
    <row r="162" spans="1:13" s="143" customFormat="1" ht="19.5" customHeight="1" hidden="1">
      <c r="A162" s="115"/>
      <c r="B162" s="108"/>
      <c r="C162" s="419" t="s">
        <v>199</v>
      </c>
      <c r="D162" s="228"/>
      <c r="E162" s="229"/>
      <c r="F162" s="420"/>
      <c r="G162" s="421"/>
      <c r="H162" s="262"/>
      <c r="I162" s="263"/>
      <c r="J162" s="389"/>
      <c r="K162" s="390"/>
      <c r="L162" s="182"/>
      <c r="M162" s="180"/>
    </row>
    <row r="163" spans="1:13" s="143" customFormat="1" ht="19.5" customHeight="1" hidden="1">
      <c r="A163" s="115"/>
      <c r="B163" s="108"/>
      <c r="C163" s="422" t="s">
        <v>200</v>
      </c>
      <c r="D163" s="228"/>
      <c r="E163" s="229"/>
      <c r="F163" s="420" t="s">
        <v>201</v>
      </c>
      <c r="G163" s="421"/>
      <c r="H163" s="262" t="s">
        <v>88</v>
      </c>
      <c r="I163" s="263"/>
      <c r="J163" s="389">
        <v>100</v>
      </c>
      <c r="K163" s="390"/>
      <c r="L163" s="182"/>
      <c r="M163" s="180"/>
    </row>
    <row r="164" spans="1:13" s="143" customFormat="1" ht="24.75" customHeight="1">
      <c r="A164" s="111" t="s">
        <v>262</v>
      </c>
      <c r="B164" s="132" t="s">
        <v>212</v>
      </c>
      <c r="C164" s="416" t="s">
        <v>285</v>
      </c>
      <c r="D164" s="417"/>
      <c r="E164" s="417"/>
      <c r="F164" s="417"/>
      <c r="G164" s="417"/>
      <c r="H164" s="417"/>
      <c r="I164" s="417"/>
      <c r="J164" s="417"/>
      <c r="K164" s="418"/>
      <c r="L164" s="182"/>
      <c r="M164" s="180"/>
    </row>
    <row r="165" spans="1:13" s="143" customFormat="1" ht="19.5" customHeight="1">
      <c r="A165" s="115"/>
      <c r="B165" s="108"/>
      <c r="C165" s="227" t="s">
        <v>80</v>
      </c>
      <c r="D165" s="230"/>
      <c r="E165" s="231"/>
      <c r="F165" s="341"/>
      <c r="G165" s="342"/>
      <c r="H165" s="285"/>
      <c r="I165" s="286"/>
      <c r="J165" s="285"/>
      <c r="K165" s="286"/>
      <c r="L165" s="182"/>
      <c r="M165" s="180"/>
    </row>
    <row r="166" spans="1:13" s="143" customFormat="1" ht="24" customHeight="1">
      <c r="A166" s="115"/>
      <c r="B166" s="108"/>
      <c r="C166" s="232" t="s">
        <v>92</v>
      </c>
      <c r="D166" s="233"/>
      <c r="E166" s="234"/>
      <c r="F166" s="420" t="s">
        <v>181</v>
      </c>
      <c r="G166" s="421"/>
      <c r="H166" s="262" t="s">
        <v>202</v>
      </c>
      <c r="I166" s="263"/>
      <c r="J166" s="351">
        <f>I65</f>
        <v>2036.819</v>
      </c>
      <c r="K166" s="352"/>
      <c r="L166" s="182"/>
      <c r="M166" s="180"/>
    </row>
    <row r="167" spans="1:13" s="143" customFormat="1" ht="19.5" customHeight="1">
      <c r="A167" s="115"/>
      <c r="B167" s="108"/>
      <c r="C167" s="215" t="s">
        <v>83</v>
      </c>
      <c r="D167" s="216"/>
      <c r="E167" s="217"/>
      <c r="F167" s="341"/>
      <c r="G167" s="342"/>
      <c r="H167" s="285"/>
      <c r="I167" s="286"/>
      <c r="J167" s="393"/>
      <c r="K167" s="394"/>
      <c r="L167" s="182"/>
      <c r="M167" s="180"/>
    </row>
    <row r="168" spans="1:13" s="143" customFormat="1" ht="19.5" customHeight="1">
      <c r="A168" s="115"/>
      <c r="B168" s="108"/>
      <c r="C168" s="218" t="s">
        <v>106</v>
      </c>
      <c r="D168" s="219"/>
      <c r="E168" s="220"/>
      <c r="F168" s="281" t="s">
        <v>85</v>
      </c>
      <c r="G168" s="282"/>
      <c r="H168" s="262" t="s">
        <v>202</v>
      </c>
      <c r="I168" s="263"/>
      <c r="J168" s="295">
        <v>3130</v>
      </c>
      <c r="K168" s="296"/>
      <c r="L168" s="182"/>
      <c r="M168" s="180"/>
    </row>
    <row r="169" spans="1:13" s="143" customFormat="1" ht="19.5" customHeight="1">
      <c r="A169" s="115"/>
      <c r="B169" s="108"/>
      <c r="C169" s="215" t="s">
        <v>86</v>
      </c>
      <c r="D169" s="216"/>
      <c r="E169" s="217"/>
      <c r="F169" s="341"/>
      <c r="G169" s="342"/>
      <c r="H169" s="285"/>
      <c r="I169" s="286"/>
      <c r="J169" s="285"/>
      <c r="K169" s="286"/>
      <c r="L169" s="182"/>
      <c r="M169" s="180"/>
    </row>
    <row r="170" spans="1:13" s="143" customFormat="1" ht="19.5" customHeight="1">
      <c r="A170" s="115"/>
      <c r="B170" s="108"/>
      <c r="C170" s="218" t="s">
        <v>91</v>
      </c>
      <c r="D170" s="219"/>
      <c r="E170" s="220"/>
      <c r="F170" s="281" t="s">
        <v>82</v>
      </c>
      <c r="G170" s="282"/>
      <c r="H170" s="262" t="s">
        <v>88</v>
      </c>
      <c r="I170" s="263"/>
      <c r="J170" s="262">
        <f>J166/J168*1000</f>
        <v>650.7408945686901</v>
      </c>
      <c r="K170" s="263"/>
      <c r="L170" s="182"/>
      <c r="M170" s="180"/>
    </row>
    <row r="171" spans="1:13" s="143" customFormat="1" ht="163.5" customHeight="1" hidden="1">
      <c r="A171" s="115"/>
      <c r="B171" s="108"/>
      <c r="F171" s="281"/>
      <c r="G171" s="282"/>
      <c r="H171" s="262"/>
      <c r="I171" s="263"/>
      <c r="J171" s="262"/>
      <c r="K171" s="263"/>
      <c r="L171" s="182"/>
      <c r="M171" s="180"/>
    </row>
    <row r="172" spans="1:13" s="143" customFormat="1" ht="19.5" customHeight="1" hidden="1">
      <c r="A172" s="115"/>
      <c r="B172" s="108"/>
      <c r="F172" s="281"/>
      <c r="G172" s="282"/>
      <c r="H172" s="262"/>
      <c r="I172" s="263"/>
      <c r="J172" s="262"/>
      <c r="K172" s="263"/>
      <c r="L172" s="182"/>
      <c r="M172" s="180"/>
    </row>
    <row r="173" spans="1:13" s="143" customFormat="1" ht="19.5" customHeight="1" hidden="1">
      <c r="A173" s="115"/>
      <c r="B173" s="108"/>
      <c r="F173" s="281" t="s">
        <v>82</v>
      </c>
      <c r="G173" s="282"/>
      <c r="H173" s="262" t="s">
        <v>135</v>
      </c>
      <c r="I173" s="263"/>
      <c r="J173" s="283"/>
      <c r="K173" s="284"/>
      <c r="L173" s="182"/>
      <c r="M173" s="180"/>
    </row>
    <row r="174" spans="1:13" s="143" customFormat="1" ht="19.5" customHeight="1" hidden="1">
      <c r="A174" s="115"/>
      <c r="B174" s="108"/>
      <c r="F174" s="341"/>
      <c r="G174" s="342"/>
      <c r="H174" s="285"/>
      <c r="I174" s="286"/>
      <c r="J174" s="262"/>
      <c r="K174" s="263"/>
      <c r="L174" s="182"/>
      <c r="M174" s="180"/>
    </row>
    <row r="175" spans="1:13" s="143" customFormat="1" ht="19.5" customHeight="1" hidden="1">
      <c r="A175" s="115"/>
      <c r="B175" s="108"/>
      <c r="F175" s="281" t="s">
        <v>85</v>
      </c>
      <c r="G175" s="282"/>
      <c r="H175" s="262" t="s">
        <v>133</v>
      </c>
      <c r="I175" s="263"/>
      <c r="J175" s="295"/>
      <c r="K175" s="296"/>
      <c r="L175" s="182"/>
      <c r="M175" s="180"/>
    </row>
    <row r="176" spans="1:13" s="143" customFormat="1" ht="19.5" customHeight="1" hidden="1">
      <c r="A176" s="115"/>
      <c r="B176" s="108"/>
      <c r="F176" s="341"/>
      <c r="G176" s="342"/>
      <c r="H176" s="285"/>
      <c r="I176" s="286"/>
      <c r="J176" s="262"/>
      <c r="K176" s="263"/>
      <c r="L176" s="182"/>
      <c r="M176" s="180"/>
    </row>
    <row r="177" spans="1:13" s="143" customFormat="1" ht="19.5" customHeight="1" hidden="1">
      <c r="A177" s="115"/>
      <c r="B177" s="108"/>
      <c r="F177" s="281" t="s">
        <v>82</v>
      </c>
      <c r="G177" s="282"/>
      <c r="H177" s="262" t="s">
        <v>88</v>
      </c>
      <c r="I177" s="263"/>
      <c r="J177" s="283"/>
      <c r="K177" s="284"/>
      <c r="L177" s="182"/>
      <c r="M177" s="180"/>
    </row>
    <row r="178" spans="1:13" s="143" customFormat="1" ht="37.5" customHeight="1" hidden="1" outlineLevel="1">
      <c r="A178" s="111" t="s">
        <v>41</v>
      </c>
      <c r="B178" s="112" t="s">
        <v>26</v>
      </c>
      <c r="C178" s="383" t="s">
        <v>27</v>
      </c>
      <c r="D178" s="384"/>
      <c r="E178" s="385"/>
      <c r="F178" s="281"/>
      <c r="G178" s="282"/>
      <c r="H178" s="281"/>
      <c r="I178" s="282"/>
      <c r="J178" s="281"/>
      <c r="K178" s="282"/>
      <c r="L178" s="182"/>
      <c r="M178" s="180"/>
    </row>
    <row r="179" spans="1:13" s="143" customFormat="1" ht="19.5" customHeight="1" outlineLevel="1">
      <c r="A179" s="115"/>
      <c r="B179" s="108"/>
      <c r="C179" s="419" t="s">
        <v>199</v>
      </c>
      <c r="D179" s="228"/>
      <c r="E179" s="229"/>
      <c r="F179" s="420"/>
      <c r="G179" s="421"/>
      <c r="H179" s="262"/>
      <c r="I179" s="263"/>
      <c r="J179" s="389"/>
      <c r="K179" s="390"/>
      <c r="L179" s="182"/>
      <c r="M179" s="180"/>
    </row>
    <row r="180" spans="1:13" s="143" customFormat="1" ht="19.5" customHeight="1" outlineLevel="1">
      <c r="A180" s="115"/>
      <c r="B180" s="108"/>
      <c r="C180" s="422" t="s">
        <v>200</v>
      </c>
      <c r="D180" s="228"/>
      <c r="E180" s="229"/>
      <c r="F180" s="420" t="s">
        <v>201</v>
      </c>
      <c r="G180" s="421"/>
      <c r="H180" s="262" t="s">
        <v>88</v>
      </c>
      <c r="I180" s="263"/>
      <c r="J180" s="389">
        <v>100</v>
      </c>
      <c r="K180" s="390"/>
      <c r="L180" s="182"/>
      <c r="M180" s="180"/>
    </row>
    <row r="181" spans="1:13" s="143" customFormat="1" ht="51.75" customHeight="1" hidden="1">
      <c r="A181" s="111" t="s">
        <v>264</v>
      </c>
      <c r="B181" s="132" t="s">
        <v>212</v>
      </c>
      <c r="C181" s="430" t="s">
        <v>265</v>
      </c>
      <c r="D181" s="431"/>
      <c r="E181" s="431"/>
      <c r="F181" s="431"/>
      <c r="G181" s="431"/>
      <c r="H181" s="431"/>
      <c r="I181" s="431"/>
      <c r="J181" s="431"/>
      <c r="K181" s="432"/>
      <c r="L181" s="182"/>
      <c r="M181" s="180"/>
    </row>
    <row r="182" spans="1:13" s="143" customFormat="1" ht="15.75" customHeight="1" hidden="1">
      <c r="A182" s="115"/>
      <c r="B182" s="108"/>
      <c r="C182" s="227" t="s">
        <v>80</v>
      </c>
      <c r="D182" s="230"/>
      <c r="E182" s="231"/>
      <c r="F182" s="341"/>
      <c r="G182" s="342"/>
      <c r="H182" s="281"/>
      <c r="I182" s="282"/>
      <c r="J182" s="281"/>
      <c r="K182" s="282"/>
      <c r="L182" s="182"/>
      <c r="M182" s="180"/>
    </row>
    <row r="183" spans="1:13" s="143" customFormat="1" ht="19.5" customHeight="1" hidden="1">
      <c r="A183" s="115"/>
      <c r="B183" s="108"/>
      <c r="C183" s="311" t="s">
        <v>93</v>
      </c>
      <c r="D183" s="312"/>
      <c r="E183" s="313"/>
      <c r="F183" s="420" t="s">
        <v>181</v>
      </c>
      <c r="G183" s="421"/>
      <c r="H183" s="262" t="s">
        <v>202</v>
      </c>
      <c r="I183" s="263"/>
      <c r="J183" s="351">
        <f>I67</f>
        <v>16.95</v>
      </c>
      <c r="K183" s="352"/>
      <c r="L183" s="182"/>
      <c r="M183" s="180"/>
    </row>
    <row r="184" spans="1:13" s="143" customFormat="1" ht="15.75" customHeight="1" hidden="1">
      <c r="A184" s="115"/>
      <c r="B184" s="108"/>
      <c r="C184" s="215" t="s">
        <v>83</v>
      </c>
      <c r="D184" s="216"/>
      <c r="E184" s="217"/>
      <c r="F184" s="341"/>
      <c r="G184" s="342"/>
      <c r="H184" s="281"/>
      <c r="I184" s="282"/>
      <c r="J184" s="281"/>
      <c r="K184" s="282"/>
      <c r="L184" s="182"/>
      <c r="M184" s="180"/>
    </row>
    <row r="185" spans="1:13" s="143" customFormat="1" ht="19.5" customHeight="1" hidden="1">
      <c r="A185" s="115"/>
      <c r="B185" s="108"/>
      <c r="C185" s="218" t="s">
        <v>106</v>
      </c>
      <c r="D185" s="219"/>
      <c r="E185" s="220"/>
      <c r="F185" s="281" t="s">
        <v>85</v>
      </c>
      <c r="G185" s="282"/>
      <c r="H185" s="262" t="s">
        <v>202</v>
      </c>
      <c r="I185" s="263"/>
      <c r="J185" s="281">
        <v>3</v>
      </c>
      <c r="K185" s="282"/>
      <c r="L185" s="182"/>
      <c r="M185" s="180"/>
    </row>
    <row r="186" spans="1:13" s="143" customFormat="1" ht="15.75" customHeight="1" hidden="1">
      <c r="A186" s="115"/>
      <c r="B186" s="108"/>
      <c r="C186" s="215" t="s">
        <v>86</v>
      </c>
      <c r="D186" s="216"/>
      <c r="E186" s="217"/>
      <c r="F186" s="341"/>
      <c r="G186" s="342"/>
      <c r="H186" s="281"/>
      <c r="I186" s="282"/>
      <c r="J186" s="281"/>
      <c r="K186" s="282"/>
      <c r="L186" s="182"/>
      <c r="M186" s="180"/>
    </row>
    <row r="187" spans="1:13" s="143" customFormat="1" ht="19.5" customHeight="1" hidden="1">
      <c r="A187" s="115"/>
      <c r="B187" s="108"/>
      <c r="C187" s="433" t="s">
        <v>94</v>
      </c>
      <c r="D187" s="434"/>
      <c r="E187" s="435"/>
      <c r="F187" s="281" t="s">
        <v>95</v>
      </c>
      <c r="G187" s="282"/>
      <c r="H187" s="262" t="s">
        <v>88</v>
      </c>
      <c r="I187" s="263"/>
      <c r="J187" s="262">
        <f>J183/J185/12*1000</f>
        <v>470.83333333333326</v>
      </c>
      <c r="K187" s="263"/>
      <c r="L187" s="182"/>
      <c r="M187" s="180"/>
    </row>
    <row r="188" spans="1:13" s="143" customFormat="1" ht="16.5" customHeight="1" hidden="1">
      <c r="A188" s="115"/>
      <c r="B188" s="108"/>
      <c r="C188" s="419" t="s">
        <v>199</v>
      </c>
      <c r="D188" s="228"/>
      <c r="E188" s="229"/>
      <c r="F188" s="420"/>
      <c r="G188" s="421"/>
      <c r="H188" s="262"/>
      <c r="I188" s="263"/>
      <c r="J188" s="389"/>
      <c r="K188" s="390"/>
      <c r="L188" s="182"/>
      <c r="M188" s="180"/>
    </row>
    <row r="189" spans="1:13" s="143" customFormat="1" ht="17.25" customHeight="1" hidden="1">
      <c r="A189" s="115"/>
      <c r="B189" s="108"/>
      <c r="C189" s="422" t="s">
        <v>200</v>
      </c>
      <c r="D189" s="228"/>
      <c r="E189" s="229"/>
      <c r="F189" s="420" t="s">
        <v>201</v>
      </c>
      <c r="G189" s="421"/>
      <c r="H189" s="262" t="s">
        <v>88</v>
      </c>
      <c r="I189" s="263"/>
      <c r="J189" s="389">
        <v>100</v>
      </c>
      <c r="K189" s="390"/>
      <c r="L189" s="182"/>
      <c r="M189" s="180"/>
    </row>
    <row r="190" spans="1:13" s="143" customFormat="1" ht="25.5" customHeight="1" hidden="1">
      <c r="A190" s="111" t="s">
        <v>266</v>
      </c>
      <c r="B190" s="132" t="s">
        <v>212</v>
      </c>
      <c r="C190" s="436" t="s">
        <v>267</v>
      </c>
      <c r="D190" s="437"/>
      <c r="E190" s="437"/>
      <c r="F190" s="437"/>
      <c r="G190" s="437"/>
      <c r="H190" s="437"/>
      <c r="I190" s="437"/>
      <c r="J190" s="437"/>
      <c r="K190" s="438"/>
      <c r="L190" s="182"/>
      <c r="M190" s="180"/>
    </row>
    <row r="191" spans="1:13" s="143" customFormat="1" ht="19.5" customHeight="1" hidden="1">
      <c r="A191" s="111"/>
      <c r="B191" s="112"/>
      <c r="C191" s="227" t="s">
        <v>80</v>
      </c>
      <c r="D191" s="230"/>
      <c r="E191" s="231"/>
      <c r="F191" s="341"/>
      <c r="G191" s="342"/>
      <c r="H191" s="281"/>
      <c r="I191" s="282"/>
      <c r="J191" s="281"/>
      <c r="K191" s="282"/>
      <c r="L191" s="182"/>
      <c r="M191" s="180"/>
    </row>
    <row r="192" spans="1:13" s="143" customFormat="1" ht="27.75" customHeight="1" hidden="1">
      <c r="A192" s="111"/>
      <c r="B192" s="112"/>
      <c r="C192" s="232" t="s">
        <v>96</v>
      </c>
      <c r="D192" s="233"/>
      <c r="E192" s="234"/>
      <c r="F192" s="420" t="s">
        <v>181</v>
      </c>
      <c r="G192" s="421"/>
      <c r="H192" s="262" t="s">
        <v>202</v>
      </c>
      <c r="I192" s="263"/>
      <c r="J192" s="351">
        <f>I68</f>
        <v>48</v>
      </c>
      <c r="K192" s="352"/>
      <c r="L192" s="182"/>
      <c r="M192" s="180"/>
    </row>
    <row r="193" spans="1:13" s="143" customFormat="1" ht="19.5" customHeight="1" hidden="1">
      <c r="A193" s="111"/>
      <c r="B193" s="112"/>
      <c r="C193" s="215" t="s">
        <v>83</v>
      </c>
      <c r="D193" s="216"/>
      <c r="E193" s="217"/>
      <c r="F193" s="341"/>
      <c r="G193" s="342"/>
      <c r="H193" s="285"/>
      <c r="I193" s="286"/>
      <c r="J193" s="285"/>
      <c r="K193" s="286"/>
      <c r="L193" s="182"/>
      <c r="M193" s="180"/>
    </row>
    <row r="194" spans="1:13" s="143" customFormat="1" ht="19.5" customHeight="1" hidden="1">
      <c r="A194" s="111"/>
      <c r="B194" s="112"/>
      <c r="C194" s="218" t="s">
        <v>106</v>
      </c>
      <c r="D194" s="219"/>
      <c r="E194" s="220"/>
      <c r="F194" s="281" t="s">
        <v>85</v>
      </c>
      <c r="G194" s="282"/>
      <c r="H194" s="262" t="s">
        <v>202</v>
      </c>
      <c r="I194" s="263"/>
      <c r="J194" s="295">
        <v>11</v>
      </c>
      <c r="K194" s="296"/>
      <c r="L194" s="182"/>
      <c r="M194" s="180"/>
    </row>
    <row r="195" spans="1:13" s="143" customFormat="1" ht="19.5" customHeight="1" hidden="1">
      <c r="A195" s="111"/>
      <c r="B195" s="112"/>
      <c r="C195" s="215" t="s">
        <v>86</v>
      </c>
      <c r="D195" s="216"/>
      <c r="E195" s="217"/>
      <c r="F195" s="341"/>
      <c r="G195" s="342"/>
      <c r="H195" s="285"/>
      <c r="I195" s="286"/>
      <c r="J195" s="285"/>
      <c r="K195" s="286"/>
      <c r="L195" s="182"/>
      <c r="M195" s="180"/>
    </row>
    <row r="196" spans="1:13" s="143" customFormat="1" ht="19.5" customHeight="1" hidden="1">
      <c r="A196" s="115"/>
      <c r="B196" s="108"/>
      <c r="C196" s="433" t="s">
        <v>94</v>
      </c>
      <c r="D196" s="434"/>
      <c r="E196" s="435"/>
      <c r="F196" s="281" t="s">
        <v>95</v>
      </c>
      <c r="G196" s="282"/>
      <c r="H196" s="262" t="s">
        <v>88</v>
      </c>
      <c r="I196" s="263"/>
      <c r="J196" s="262">
        <v>500</v>
      </c>
      <c r="K196" s="263"/>
      <c r="L196" s="182"/>
      <c r="M196" s="180"/>
    </row>
    <row r="197" spans="1:13" s="143" customFormat="1" ht="60" customHeight="1" hidden="1" outlineLevel="1">
      <c r="A197" s="111" t="s">
        <v>43</v>
      </c>
      <c r="B197" s="112" t="s">
        <v>26</v>
      </c>
      <c r="C197" s="383" t="s">
        <v>28</v>
      </c>
      <c r="D197" s="384"/>
      <c r="E197" s="385"/>
      <c r="F197" s="281"/>
      <c r="G197" s="282"/>
      <c r="H197" s="285"/>
      <c r="I197" s="286"/>
      <c r="J197" s="285"/>
      <c r="K197" s="286"/>
      <c r="L197" s="182"/>
      <c r="M197" s="180"/>
    </row>
    <row r="198" spans="1:13" s="143" customFormat="1" ht="18" customHeight="1" hidden="1" outlineLevel="1">
      <c r="A198" s="115"/>
      <c r="B198" s="108"/>
      <c r="C198" s="419" t="s">
        <v>199</v>
      </c>
      <c r="D198" s="228"/>
      <c r="E198" s="229"/>
      <c r="F198" s="420"/>
      <c r="G198" s="421"/>
      <c r="H198" s="262"/>
      <c r="I198" s="263"/>
      <c r="J198" s="389"/>
      <c r="K198" s="390"/>
      <c r="L198" s="182"/>
      <c r="M198" s="180"/>
    </row>
    <row r="199" spans="1:13" s="143" customFormat="1" ht="20.25" customHeight="1" hidden="1" outlineLevel="1">
      <c r="A199" s="115"/>
      <c r="B199" s="108"/>
      <c r="C199" s="422" t="s">
        <v>200</v>
      </c>
      <c r="D199" s="228"/>
      <c r="E199" s="229"/>
      <c r="F199" s="420" t="s">
        <v>201</v>
      </c>
      <c r="G199" s="421"/>
      <c r="H199" s="262" t="s">
        <v>88</v>
      </c>
      <c r="I199" s="263"/>
      <c r="J199" s="389">
        <v>100</v>
      </c>
      <c r="K199" s="390"/>
      <c r="L199" s="182"/>
      <c r="M199" s="180"/>
    </row>
    <row r="200" spans="1:13" s="143" customFormat="1" ht="34.5" customHeight="1" hidden="1">
      <c r="A200" s="111" t="s">
        <v>268</v>
      </c>
      <c r="B200" s="132" t="s">
        <v>212</v>
      </c>
      <c r="C200" s="439" t="s">
        <v>269</v>
      </c>
      <c r="D200" s="440"/>
      <c r="E200" s="440"/>
      <c r="F200" s="440"/>
      <c r="G200" s="440"/>
      <c r="H200" s="440"/>
      <c r="I200" s="440"/>
      <c r="J200" s="440"/>
      <c r="K200" s="441"/>
      <c r="L200" s="182"/>
      <c r="M200" s="180"/>
    </row>
    <row r="201" spans="1:13" s="143" customFormat="1" ht="15.75" customHeight="1" hidden="1">
      <c r="A201" s="111"/>
      <c r="B201" s="112"/>
      <c r="C201" s="227" t="s">
        <v>80</v>
      </c>
      <c r="D201" s="230"/>
      <c r="E201" s="231"/>
      <c r="F201" s="341"/>
      <c r="G201" s="342"/>
      <c r="H201" s="442"/>
      <c r="I201" s="443"/>
      <c r="J201" s="442"/>
      <c r="K201" s="443"/>
      <c r="L201" s="182"/>
      <c r="M201" s="180"/>
    </row>
    <row r="202" spans="1:13" s="143" customFormat="1" ht="19.5" customHeight="1" hidden="1">
      <c r="A202" s="111"/>
      <c r="B202" s="112"/>
      <c r="C202" s="311" t="s">
        <v>92</v>
      </c>
      <c r="D202" s="312"/>
      <c r="E202" s="313"/>
      <c r="F202" s="420" t="s">
        <v>181</v>
      </c>
      <c r="G202" s="421"/>
      <c r="H202" s="262" t="s">
        <v>202</v>
      </c>
      <c r="I202" s="263"/>
      <c r="J202" s="351">
        <f>I70</f>
        <v>386</v>
      </c>
      <c r="K202" s="352"/>
      <c r="L202" s="182"/>
      <c r="M202" s="180"/>
    </row>
    <row r="203" spans="1:13" s="143" customFormat="1" ht="18" customHeight="1" hidden="1">
      <c r="A203" s="111"/>
      <c r="B203" s="112"/>
      <c r="C203" s="215" t="s">
        <v>83</v>
      </c>
      <c r="D203" s="216"/>
      <c r="E203" s="217"/>
      <c r="F203" s="341"/>
      <c r="G203" s="342"/>
      <c r="H203" s="442"/>
      <c r="I203" s="443"/>
      <c r="J203" s="442"/>
      <c r="K203" s="443"/>
      <c r="L203" s="182"/>
      <c r="M203" s="180"/>
    </row>
    <row r="204" spans="1:13" s="143" customFormat="1" ht="19.5" customHeight="1" hidden="1">
      <c r="A204" s="111"/>
      <c r="B204" s="112"/>
      <c r="C204" s="218" t="s">
        <v>106</v>
      </c>
      <c r="D204" s="219"/>
      <c r="E204" s="220"/>
      <c r="F204" s="281" t="s">
        <v>85</v>
      </c>
      <c r="G204" s="282"/>
      <c r="H204" s="262" t="s">
        <v>202</v>
      </c>
      <c r="I204" s="263"/>
      <c r="J204" s="295">
        <f>200-7</f>
        <v>193</v>
      </c>
      <c r="K204" s="296"/>
      <c r="L204" s="182"/>
      <c r="M204" s="180"/>
    </row>
    <row r="205" spans="1:13" s="143" customFormat="1" ht="19.5" customHeight="1" hidden="1">
      <c r="A205" s="111"/>
      <c r="B205" s="112"/>
      <c r="C205" s="215" t="s">
        <v>86</v>
      </c>
      <c r="D205" s="216"/>
      <c r="E205" s="217"/>
      <c r="F205" s="341"/>
      <c r="G205" s="342"/>
      <c r="H205" s="442"/>
      <c r="I205" s="443"/>
      <c r="J205" s="442"/>
      <c r="K205" s="443"/>
      <c r="L205" s="182"/>
      <c r="M205" s="180"/>
    </row>
    <row r="206" spans="1:13" s="143" customFormat="1" ht="19.5" customHeight="1" hidden="1">
      <c r="A206" s="115"/>
      <c r="B206" s="108"/>
      <c r="C206" s="433" t="s">
        <v>91</v>
      </c>
      <c r="D206" s="434"/>
      <c r="E206" s="435"/>
      <c r="F206" s="281" t="s">
        <v>82</v>
      </c>
      <c r="G206" s="282"/>
      <c r="H206" s="262" t="s">
        <v>88</v>
      </c>
      <c r="I206" s="263"/>
      <c r="J206" s="262">
        <f>J202/J204*1000</f>
        <v>2000</v>
      </c>
      <c r="K206" s="263"/>
      <c r="L206" s="182"/>
      <c r="M206" s="180"/>
    </row>
    <row r="207" spans="1:13" s="143" customFormat="1" ht="19.5" customHeight="1" hidden="1">
      <c r="A207" s="115"/>
      <c r="B207" s="108"/>
      <c r="C207" s="419" t="s">
        <v>199</v>
      </c>
      <c r="D207" s="228"/>
      <c r="E207" s="229"/>
      <c r="F207" s="420"/>
      <c r="G207" s="421"/>
      <c r="H207" s="262"/>
      <c r="I207" s="263"/>
      <c r="J207" s="389"/>
      <c r="K207" s="390"/>
      <c r="L207" s="182"/>
      <c r="M207" s="180"/>
    </row>
    <row r="208" spans="1:13" s="143" customFormat="1" ht="19.5" customHeight="1" hidden="1">
      <c r="A208" s="115"/>
      <c r="B208" s="108"/>
      <c r="C208" s="422" t="s">
        <v>200</v>
      </c>
      <c r="D208" s="228"/>
      <c r="E208" s="229"/>
      <c r="F208" s="420" t="s">
        <v>201</v>
      </c>
      <c r="G208" s="421"/>
      <c r="H208" s="262" t="s">
        <v>88</v>
      </c>
      <c r="I208" s="263"/>
      <c r="J208" s="389">
        <v>100</v>
      </c>
      <c r="K208" s="390"/>
      <c r="L208" s="182"/>
      <c r="M208" s="180"/>
    </row>
    <row r="209" spans="1:13" s="143" customFormat="1" ht="45.75" customHeight="1" hidden="1">
      <c r="A209" s="111" t="s">
        <v>270</v>
      </c>
      <c r="B209" s="132" t="s">
        <v>212</v>
      </c>
      <c r="C209" s="439" t="s">
        <v>271</v>
      </c>
      <c r="D209" s="440"/>
      <c r="E209" s="440"/>
      <c r="F209" s="440"/>
      <c r="G209" s="440"/>
      <c r="H209" s="440"/>
      <c r="I209" s="440"/>
      <c r="J209" s="440"/>
      <c r="K209" s="441"/>
      <c r="L209" s="182"/>
      <c r="M209" s="180"/>
    </row>
    <row r="210" spans="1:13" s="143" customFormat="1" ht="15.75" customHeight="1" hidden="1">
      <c r="A210" s="115"/>
      <c r="B210" s="108"/>
      <c r="C210" s="227" t="s">
        <v>80</v>
      </c>
      <c r="D210" s="230"/>
      <c r="E210" s="231"/>
      <c r="F210" s="341"/>
      <c r="G210" s="342"/>
      <c r="H210" s="442"/>
      <c r="I210" s="443"/>
      <c r="J210" s="442"/>
      <c r="K210" s="443"/>
      <c r="L210" s="182"/>
      <c r="M210" s="180"/>
    </row>
    <row r="211" spans="1:13" s="143" customFormat="1" ht="19.5" customHeight="1" hidden="1">
      <c r="A211" s="115"/>
      <c r="B211" s="108"/>
      <c r="C211" s="311" t="s">
        <v>92</v>
      </c>
      <c r="D211" s="312"/>
      <c r="E211" s="313"/>
      <c r="F211" s="420" t="s">
        <v>181</v>
      </c>
      <c r="G211" s="421"/>
      <c r="H211" s="262" t="s">
        <v>202</v>
      </c>
      <c r="I211" s="263"/>
      <c r="J211" s="351">
        <f>I71</f>
        <v>63</v>
      </c>
      <c r="K211" s="352"/>
      <c r="L211" s="182"/>
      <c r="M211" s="180"/>
    </row>
    <row r="212" spans="1:13" s="143" customFormat="1" ht="18" customHeight="1" hidden="1">
      <c r="A212" s="115"/>
      <c r="B212" s="108"/>
      <c r="C212" s="215" t="s">
        <v>83</v>
      </c>
      <c r="D212" s="216"/>
      <c r="E212" s="217"/>
      <c r="F212" s="341"/>
      <c r="G212" s="342"/>
      <c r="H212" s="442"/>
      <c r="I212" s="443"/>
      <c r="J212" s="442"/>
      <c r="K212" s="443"/>
      <c r="L212" s="182"/>
      <c r="M212" s="180"/>
    </row>
    <row r="213" spans="1:13" s="143" customFormat="1" ht="15" customHeight="1" hidden="1">
      <c r="A213" s="115"/>
      <c r="B213" s="108"/>
      <c r="C213" s="218" t="s">
        <v>106</v>
      </c>
      <c r="D213" s="219"/>
      <c r="E213" s="220"/>
      <c r="F213" s="281" t="s">
        <v>85</v>
      </c>
      <c r="G213" s="282"/>
      <c r="H213" s="262" t="s">
        <v>133</v>
      </c>
      <c r="I213" s="263"/>
      <c r="J213" s="295">
        <v>45</v>
      </c>
      <c r="K213" s="296"/>
      <c r="L213" s="193"/>
      <c r="M213" s="180"/>
    </row>
    <row r="214" spans="1:13" s="143" customFormat="1" ht="18" customHeight="1" hidden="1">
      <c r="A214" s="115"/>
      <c r="B214" s="108"/>
      <c r="C214" s="215" t="s">
        <v>86</v>
      </c>
      <c r="D214" s="216"/>
      <c r="E214" s="217"/>
      <c r="F214" s="341"/>
      <c r="G214" s="342"/>
      <c r="H214" s="442"/>
      <c r="I214" s="443"/>
      <c r="J214" s="442"/>
      <c r="K214" s="443"/>
      <c r="L214" s="182"/>
      <c r="M214" s="180"/>
    </row>
    <row r="215" spans="1:13" s="143" customFormat="1" ht="19.5" customHeight="1" hidden="1">
      <c r="A215" s="115"/>
      <c r="B215" s="108"/>
      <c r="C215" s="433" t="s">
        <v>91</v>
      </c>
      <c r="D215" s="434"/>
      <c r="E215" s="435"/>
      <c r="F215" s="281" t="s">
        <v>82</v>
      </c>
      <c r="G215" s="282"/>
      <c r="H215" s="262" t="s">
        <v>88</v>
      </c>
      <c r="I215" s="263"/>
      <c r="J215" s="262">
        <v>1755</v>
      </c>
      <c r="K215" s="263"/>
      <c r="L215" s="182"/>
      <c r="M215" s="180"/>
    </row>
    <row r="216" spans="1:13" s="143" customFormat="1" ht="108" customHeight="1" hidden="1">
      <c r="A216" s="115"/>
      <c r="B216" s="108"/>
      <c r="C216" s="383" t="s">
        <v>134</v>
      </c>
      <c r="D216" s="384"/>
      <c r="E216" s="385"/>
      <c r="F216" s="281"/>
      <c r="G216" s="282"/>
      <c r="H216" s="262"/>
      <c r="I216" s="263"/>
      <c r="J216" s="262"/>
      <c r="K216" s="263"/>
      <c r="L216" s="182"/>
      <c r="M216" s="180"/>
    </row>
    <row r="217" spans="1:13" s="143" customFormat="1" ht="19.5" customHeight="1" hidden="1">
      <c r="A217" s="115"/>
      <c r="B217" s="108"/>
      <c r="C217" s="227" t="s">
        <v>80</v>
      </c>
      <c r="D217" s="230"/>
      <c r="E217" s="231"/>
      <c r="F217" s="281"/>
      <c r="G217" s="282"/>
      <c r="H217" s="262"/>
      <c r="I217" s="263"/>
      <c r="J217" s="262"/>
      <c r="K217" s="263"/>
      <c r="L217" s="182"/>
      <c r="M217" s="180"/>
    </row>
    <row r="218" spans="1:13" s="143" customFormat="1" ht="19.5" customHeight="1" hidden="1">
      <c r="A218" s="115"/>
      <c r="B218" s="108"/>
      <c r="C218" s="433" t="s">
        <v>130</v>
      </c>
      <c r="D218" s="434"/>
      <c r="E218" s="435"/>
      <c r="F218" s="281" t="s">
        <v>82</v>
      </c>
      <c r="G218" s="282"/>
      <c r="H218" s="262" t="s">
        <v>135</v>
      </c>
      <c r="I218" s="263"/>
      <c r="J218" s="283"/>
      <c r="K218" s="284"/>
      <c r="L218" s="182"/>
      <c r="M218" s="180"/>
    </row>
    <row r="219" spans="1:13" s="143" customFormat="1" ht="19.5" customHeight="1" hidden="1">
      <c r="A219" s="115"/>
      <c r="B219" s="108"/>
      <c r="C219" s="383" t="s">
        <v>83</v>
      </c>
      <c r="D219" s="384"/>
      <c r="E219" s="385"/>
      <c r="F219" s="281"/>
      <c r="G219" s="282"/>
      <c r="H219" s="442"/>
      <c r="I219" s="443"/>
      <c r="J219" s="262"/>
      <c r="K219" s="263"/>
      <c r="L219" s="182"/>
      <c r="M219" s="180"/>
    </row>
    <row r="220" spans="1:13" s="143" customFormat="1" ht="19.5" customHeight="1" hidden="1">
      <c r="A220" s="115"/>
      <c r="B220" s="108"/>
      <c r="C220" s="433" t="s">
        <v>106</v>
      </c>
      <c r="D220" s="434"/>
      <c r="E220" s="435"/>
      <c r="F220" s="281" t="s">
        <v>85</v>
      </c>
      <c r="G220" s="282"/>
      <c r="H220" s="262" t="s">
        <v>133</v>
      </c>
      <c r="I220" s="263"/>
      <c r="J220" s="295"/>
      <c r="K220" s="296"/>
      <c r="L220" s="182"/>
      <c r="M220" s="180"/>
    </row>
    <row r="221" spans="1:13" s="143" customFormat="1" ht="19.5" customHeight="1" hidden="1">
      <c r="A221" s="115"/>
      <c r="B221" s="108"/>
      <c r="C221" s="383" t="s">
        <v>86</v>
      </c>
      <c r="D221" s="384"/>
      <c r="E221" s="385"/>
      <c r="F221" s="281"/>
      <c r="G221" s="282"/>
      <c r="H221" s="442"/>
      <c r="I221" s="443"/>
      <c r="J221" s="262"/>
      <c r="K221" s="263"/>
      <c r="L221" s="182"/>
      <c r="M221" s="180"/>
    </row>
    <row r="222" spans="1:13" s="143" customFormat="1" ht="19.5" customHeight="1" hidden="1">
      <c r="A222" s="115"/>
      <c r="B222" s="108"/>
      <c r="C222" s="433" t="s">
        <v>91</v>
      </c>
      <c r="D222" s="434"/>
      <c r="E222" s="435"/>
      <c r="F222" s="281" t="s">
        <v>88</v>
      </c>
      <c r="G222" s="282"/>
      <c r="H222" s="262" t="s">
        <v>88</v>
      </c>
      <c r="I222" s="263"/>
      <c r="J222" s="262"/>
      <c r="K222" s="263"/>
      <c r="L222" s="182"/>
      <c r="M222" s="180"/>
    </row>
    <row r="223" spans="1:13" s="143" customFormat="1" ht="69.75" customHeight="1" hidden="1" outlineLevel="1">
      <c r="A223" s="111" t="s">
        <v>45</v>
      </c>
      <c r="B223" s="112" t="s">
        <v>26</v>
      </c>
      <c r="C223" s="383" t="s">
        <v>29</v>
      </c>
      <c r="D223" s="384"/>
      <c r="E223" s="385"/>
      <c r="F223" s="420"/>
      <c r="G223" s="421"/>
      <c r="H223" s="442"/>
      <c r="I223" s="443"/>
      <c r="J223" s="442"/>
      <c r="K223" s="443"/>
      <c r="L223" s="182"/>
      <c r="M223" s="180"/>
    </row>
    <row r="224" spans="1:13" s="143" customFormat="1" ht="60" customHeight="1" hidden="1" outlineLevel="1">
      <c r="A224" s="111" t="s">
        <v>47</v>
      </c>
      <c r="B224" s="112" t="s">
        <v>26</v>
      </c>
      <c r="C224" s="383" t="s">
        <v>30</v>
      </c>
      <c r="D224" s="384"/>
      <c r="E224" s="385"/>
      <c r="F224" s="281"/>
      <c r="G224" s="282"/>
      <c r="H224" s="281"/>
      <c r="I224" s="282"/>
      <c r="J224" s="281"/>
      <c r="K224" s="282"/>
      <c r="L224" s="182"/>
      <c r="M224" s="180"/>
    </row>
    <row r="225" spans="1:13" s="143" customFormat="1" ht="19.5" customHeight="1" hidden="1" outlineLevel="1">
      <c r="A225" s="115"/>
      <c r="B225" s="108"/>
      <c r="C225" s="419" t="s">
        <v>199</v>
      </c>
      <c r="D225" s="228"/>
      <c r="E225" s="229"/>
      <c r="F225" s="420"/>
      <c r="G225" s="421"/>
      <c r="H225" s="262"/>
      <c r="I225" s="263"/>
      <c r="J225" s="389"/>
      <c r="K225" s="390"/>
      <c r="L225" s="182"/>
      <c r="M225" s="180"/>
    </row>
    <row r="226" spans="1:13" s="143" customFormat="1" ht="25.5" customHeight="1" hidden="1" outlineLevel="1">
      <c r="A226" s="115"/>
      <c r="B226" s="108"/>
      <c r="C226" s="422" t="s">
        <v>200</v>
      </c>
      <c r="D226" s="228"/>
      <c r="E226" s="229"/>
      <c r="F226" s="420" t="s">
        <v>201</v>
      </c>
      <c r="G226" s="421"/>
      <c r="H226" s="262" t="s">
        <v>88</v>
      </c>
      <c r="I226" s="263"/>
      <c r="J226" s="389">
        <v>100</v>
      </c>
      <c r="K226" s="390"/>
      <c r="L226" s="182"/>
      <c r="M226" s="180"/>
    </row>
    <row r="227" spans="1:13" s="143" customFormat="1" ht="29.25" customHeight="1" collapsed="1">
      <c r="A227" s="111" t="s">
        <v>263</v>
      </c>
      <c r="B227" s="132" t="s">
        <v>212</v>
      </c>
      <c r="C227" s="439" t="s">
        <v>272</v>
      </c>
      <c r="D227" s="440"/>
      <c r="E227" s="440"/>
      <c r="F227" s="440"/>
      <c r="G227" s="440"/>
      <c r="H227" s="440"/>
      <c r="I227" s="440"/>
      <c r="J227" s="440"/>
      <c r="K227" s="441"/>
      <c r="L227" s="182"/>
      <c r="M227" s="180"/>
    </row>
    <row r="228" spans="1:13" s="143" customFormat="1" ht="19.5" customHeight="1">
      <c r="A228" s="115"/>
      <c r="B228" s="108"/>
      <c r="C228" s="227" t="s">
        <v>80</v>
      </c>
      <c r="D228" s="230"/>
      <c r="E228" s="231"/>
      <c r="F228" s="341"/>
      <c r="G228" s="342"/>
      <c r="H228" s="281"/>
      <c r="I228" s="282"/>
      <c r="J228" s="281"/>
      <c r="K228" s="282"/>
      <c r="L228" s="182"/>
      <c r="M228" s="180"/>
    </row>
    <row r="229" spans="1:13" s="143" customFormat="1" ht="34.5" customHeight="1">
      <c r="A229" s="115"/>
      <c r="B229" s="108"/>
      <c r="C229" s="311" t="s">
        <v>97</v>
      </c>
      <c r="D229" s="312"/>
      <c r="E229" s="313"/>
      <c r="F229" s="420" t="s">
        <v>181</v>
      </c>
      <c r="G229" s="421"/>
      <c r="H229" s="262" t="s">
        <v>202</v>
      </c>
      <c r="I229" s="263"/>
      <c r="J229" s="351">
        <f>I74</f>
        <v>66</v>
      </c>
      <c r="K229" s="352"/>
      <c r="L229" s="182"/>
      <c r="M229" s="180"/>
    </row>
    <row r="230" spans="1:13" s="143" customFormat="1" ht="19.5" customHeight="1">
      <c r="A230" s="115"/>
      <c r="B230" s="108"/>
      <c r="C230" s="215" t="s">
        <v>83</v>
      </c>
      <c r="D230" s="216"/>
      <c r="E230" s="217"/>
      <c r="F230" s="341"/>
      <c r="G230" s="342"/>
      <c r="H230" s="281"/>
      <c r="I230" s="282"/>
      <c r="J230" s="442"/>
      <c r="K230" s="443"/>
      <c r="L230" s="182"/>
      <c r="M230" s="180"/>
    </row>
    <row r="231" spans="1:13" s="143" customFormat="1" ht="16.5" customHeight="1">
      <c r="A231" s="115"/>
      <c r="B231" s="108"/>
      <c r="C231" s="218" t="s">
        <v>106</v>
      </c>
      <c r="D231" s="219"/>
      <c r="E231" s="220"/>
      <c r="F231" s="281" t="s">
        <v>85</v>
      </c>
      <c r="G231" s="282"/>
      <c r="H231" s="262" t="s">
        <v>133</v>
      </c>
      <c r="I231" s="263"/>
      <c r="J231" s="295">
        <v>25</v>
      </c>
      <c r="K231" s="296"/>
      <c r="L231" s="182"/>
      <c r="M231" s="180"/>
    </row>
    <row r="232" spans="1:17" s="180" customFormat="1" ht="19.5" customHeight="1">
      <c r="A232" s="115"/>
      <c r="B232" s="108"/>
      <c r="C232" s="215" t="s">
        <v>86</v>
      </c>
      <c r="D232" s="216"/>
      <c r="E232" s="217"/>
      <c r="F232" s="341"/>
      <c r="G232" s="342"/>
      <c r="H232" s="281"/>
      <c r="I232" s="282"/>
      <c r="J232" s="442"/>
      <c r="K232" s="443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218" t="s">
        <v>98</v>
      </c>
      <c r="D233" s="219"/>
      <c r="E233" s="220"/>
      <c r="F233" s="281" t="s">
        <v>95</v>
      </c>
      <c r="G233" s="282"/>
      <c r="H233" s="262" t="s">
        <v>88</v>
      </c>
      <c r="I233" s="263"/>
      <c r="J233" s="262">
        <v>220</v>
      </c>
      <c r="K233" s="263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49</v>
      </c>
      <c r="B234" s="112" t="s">
        <v>26</v>
      </c>
      <c r="C234" s="383" t="s">
        <v>31</v>
      </c>
      <c r="D234" s="384"/>
      <c r="E234" s="385"/>
      <c r="F234" s="341"/>
      <c r="G234" s="342"/>
      <c r="H234" s="281"/>
      <c r="I234" s="282"/>
      <c r="J234" s="281"/>
      <c r="K234" s="282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19" t="s">
        <v>199</v>
      </c>
      <c r="D235" s="228"/>
      <c r="E235" s="229"/>
      <c r="F235" s="420"/>
      <c r="G235" s="421"/>
      <c r="H235" s="262"/>
      <c r="I235" s="263"/>
      <c r="J235" s="389"/>
      <c r="K235" s="390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22" t="s">
        <v>200</v>
      </c>
      <c r="D236" s="228"/>
      <c r="E236" s="229"/>
      <c r="F236" s="420" t="s">
        <v>201</v>
      </c>
      <c r="G236" s="421"/>
      <c r="H236" s="262" t="s">
        <v>88</v>
      </c>
      <c r="I236" s="263"/>
      <c r="J236" s="389">
        <v>100</v>
      </c>
      <c r="K236" s="390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284</v>
      </c>
      <c r="B237" s="132" t="s">
        <v>212</v>
      </c>
      <c r="C237" s="436" t="s">
        <v>273</v>
      </c>
      <c r="D237" s="437"/>
      <c r="E237" s="437"/>
      <c r="F237" s="437"/>
      <c r="G237" s="437"/>
      <c r="H237" s="437"/>
      <c r="I237" s="437"/>
      <c r="J237" s="437"/>
      <c r="K237" s="438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27" t="s">
        <v>80</v>
      </c>
      <c r="D238" s="230"/>
      <c r="E238" s="231"/>
      <c r="F238" s="341"/>
      <c r="G238" s="342"/>
      <c r="H238" s="281"/>
      <c r="I238" s="282"/>
      <c r="J238" s="281"/>
      <c r="K238" s="282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311" t="s">
        <v>99</v>
      </c>
      <c r="D239" s="312"/>
      <c r="E239" s="313"/>
      <c r="F239" s="420" t="s">
        <v>181</v>
      </c>
      <c r="G239" s="421"/>
      <c r="H239" s="262" t="s">
        <v>133</v>
      </c>
      <c r="I239" s="263"/>
      <c r="J239" s="351">
        <f>I76</f>
        <v>70</v>
      </c>
      <c r="K239" s="352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15" t="s">
        <v>83</v>
      </c>
      <c r="D240" s="216"/>
      <c r="E240" s="217"/>
      <c r="F240" s="341"/>
      <c r="G240" s="342"/>
      <c r="H240" s="285"/>
      <c r="I240" s="286"/>
      <c r="J240" s="285"/>
      <c r="K240" s="286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218" t="s">
        <v>106</v>
      </c>
      <c r="D241" s="219"/>
      <c r="E241" s="220"/>
      <c r="F241" s="281" t="s">
        <v>85</v>
      </c>
      <c r="G241" s="282"/>
      <c r="H241" s="262" t="s">
        <v>133</v>
      </c>
      <c r="I241" s="263"/>
      <c r="J241" s="295">
        <v>1000</v>
      </c>
      <c r="K241" s="296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15" t="s">
        <v>86</v>
      </c>
      <c r="D242" s="216"/>
      <c r="E242" s="217"/>
      <c r="F242" s="341"/>
      <c r="G242" s="342"/>
      <c r="H242" s="285"/>
      <c r="I242" s="286"/>
      <c r="J242" s="351"/>
      <c r="K242" s="352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33" t="s">
        <v>196</v>
      </c>
      <c r="D243" s="434"/>
      <c r="E243" s="435"/>
      <c r="F243" s="281" t="s">
        <v>82</v>
      </c>
      <c r="G243" s="282"/>
      <c r="H243" s="262" t="s">
        <v>88</v>
      </c>
      <c r="I243" s="263"/>
      <c r="J243" s="262">
        <f>J239/J241*1000</f>
        <v>70</v>
      </c>
      <c r="K243" s="263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19" t="s">
        <v>199</v>
      </c>
      <c r="D244" s="228"/>
      <c r="E244" s="229"/>
      <c r="F244" s="420"/>
      <c r="G244" s="421"/>
      <c r="H244" s="262"/>
      <c r="I244" s="263"/>
      <c r="J244" s="389"/>
      <c r="K244" s="390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22" t="s">
        <v>200</v>
      </c>
      <c r="D245" s="228"/>
      <c r="E245" s="229"/>
      <c r="F245" s="420" t="s">
        <v>201</v>
      </c>
      <c r="G245" s="421"/>
      <c r="H245" s="262" t="s">
        <v>88</v>
      </c>
      <c r="I245" s="263"/>
      <c r="J245" s="389">
        <v>100</v>
      </c>
      <c r="K245" s="390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51</v>
      </c>
      <c r="B246" s="132" t="s">
        <v>26</v>
      </c>
      <c r="C246" s="324" t="s">
        <v>101</v>
      </c>
      <c r="D246" s="325"/>
      <c r="E246" s="326"/>
      <c r="F246" s="281"/>
      <c r="G246" s="282"/>
      <c r="H246" s="285"/>
      <c r="I246" s="286"/>
      <c r="J246" s="262"/>
      <c r="K246" s="263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266</v>
      </c>
      <c r="B247" s="132" t="s">
        <v>212</v>
      </c>
      <c r="C247" s="444" t="s">
        <v>274</v>
      </c>
      <c r="D247" s="445"/>
      <c r="E247" s="445"/>
      <c r="F247" s="445"/>
      <c r="G247" s="445"/>
      <c r="H247" s="445"/>
      <c r="I247" s="445"/>
      <c r="J247" s="445"/>
      <c r="K247" s="446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27" t="s">
        <v>80</v>
      </c>
      <c r="D248" s="230"/>
      <c r="E248" s="231"/>
      <c r="F248" s="281"/>
      <c r="G248" s="282"/>
      <c r="H248" s="285"/>
      <c r="I248" s="286"/>
      <c r="J248" s="262"/>
      <c r="K248" s="263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302" t="s">
        <v>197</v>
      </c>
      <c r="D249" s="303"/>
      <c r="E249" s="304"/>
      <c r="F249" s="420" t="s">
        <v>181</v>
      </c>
      <c r="G249" s="421"/>
      <c r="H249" s="262" t="s">
        <v>133</v>
      </c>
      <c r="I249" s="263"/>
      <c r="J249" s="293">
        <v>573.54</v>
      </c>
      <c r="K249" s="294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15" t="s">
        <v>83</v>
      </c>
      <c r="D250" s="216"/>
      <c r="E250" s="217"/>
      <c r="F250" s="281"/>
      <c r="G250" s="282"/>
      <c r="H250" s="285"/>
      <c r="I250" s="286"/>
      <c r="J250" s="262"/>
      <c r="K250" s="263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218" t="s">
        <v>106</v>
      </c>
      <c r="D251" s="219"/>
      <c r="E251" s="220"/>
      <c r="F251" s="281" t="s">
        <v>103</v>
      </c>
      <c r="G251" s="282"/>
      <c r="H251" s="262" t="s">
        <v>133</v>
      </c>
      <c r="I251" s="263"/>
      <c r="J251" s="295">
        <v>158</v>
      </c>
      <c r="K251" s="296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15" t="s">
        <v>86</v>
      </c>
      <c r="D252" s="216"/>
      <c r="E252" s="217"/>
      <c r="F252" s="281"/>
      <c r="G252" s="282"/>
      <c r="H252" s="285"/>
      <c r="I252" s="286"/>
      <c r="J252" s="262"/>
      <c r="K252" s="263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302" t="s">
        <v>198</v>
      </c>
      <c r="D253" s="303"/>
      <c r="E253" s="304"/>
      <c r="F253" s="281" t="s">
        <v>82</v>
      </c>
      <c r="G253" s="282"/>
      <c r="H253" s="262" t="s">
        <v>88</v>
      </c>
      <c r="I253" s="263"/>
      <c r="J253" s="283">
        <f>J249/J251*1000</f>
        <v>3630</v>
      </c>
      <c r="K253" s="284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52</v>
      </c>
      <c r="B254" s="132" t="s">
        <v>26</v>
      </c>
      <c r="C254" s="383" t="s">
        <v>105</v>
      </c>
      <c r="D254" s="384"/>
      <c r="E254" s="385"/>
      <c r="F254" s="281"/>
      <c r="G254" s="282"/>
      <c r="H254" s="285"/>
      <c r="I254" s="286"/>
      <c r="J254" s="262"/>
      <c r="K254" s="263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19" t="s">
        <v>199</v>
      </c>
      <c r="D255" s="228"/>
      <c r="E255" s="229"/>
      <c r="F255" s="420"/>
      <c r="G255" s="421"/>
      <c r="H255" s="262"/>
      <c r="I255" s="263"/>
      <c r="J255" s="389"/>
      <c r="K255" s="390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22" t="s">
        <v>200</v>
      </c>
      <c r="D256" s="228"/>
      <c r="E256" s="229"/>
      <c r="F256" s="420" t="s">
        <v>201</v>
      </c>
      <c r="G256" s="421"/>
      <c r="H256" s="262" t="s">
        <v>88</v>
      </c>
      <c r="I256" s="263"/>
      <c r="J256" s="389">
        <v>100</v>
      </c>
      <c r="K256" s="390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142</v>
      </c>
      <c r="B257" s="120" t="s">
        <v>212</v>
      </c>
      <c r="C257" s="383" t="s">
        <v>179</v>
      </c>
      <c r="D257" s="384"/>
      <c r="E257" s="385"/>
      <c r="F257" s="281"/>
      <c r="G257" s="282"/>
      <c r="H257" s="285"/>
      <c r="I257" s="286"/>
      <c r="J257" s="262"/>
      <c r="K257" s="263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27" t="s">
        <v>80</v>
      </c>
      <c r="D258" s="230"/>
      <c r="E258" s="231"/>
      <c r="F258" s="281"/>
      <c r="G258" s="282"/>
      <c r="H258" s="285"/>
      <c r="I258" s="286"/>
      <c r="J258" s="262"/>
      <c r="K258" s="263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302" t="s">
        <v>182</v>
      </c>
      <c r="D259" s="303"/>
      <c r="E259" s="304"/>
      <c r="F259" s="420" t="s">
        <v>181</v>
      </c>
      <c r="G259" s="421"/>
      <c r="H259" s="262" t="s">
        <v>133</v>
      </c>
      <c r="I259" s="263"/>
      <c r="J259" s="293">
        <v>0</v>
      </c>
      <c r="K259" s="294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15" t="s">
        <v>83</v>
      </c>
      <c r="D260" s="216"/>
      <c r="E260" s="217"/>
      <c r="F260" s="281"/>
      <c r="G260" s="282"/>
      <c r="H260" s="285"/>
      <c r="I260" s="286"/>
      <c r="J260" s="262"/>
      <c r="K260" s="263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218" t="s">
        <v>106</v>
      </c>
      <c r="D261" s="219"/>
      <c r="E261" s="220"/>
      <c r="F261" s="281" t="s">
        <v>103</v>
      </c>
      <c r="G261" s="282"/>
      <c r="H261" s="262" t="s">
        <v>133</v>
      </c>
      <c r="I261" s="263"/>
      <c r="J261" s="295">
        <v>0</v>
      </c>
      <c r="K261" s="296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15" t="s">
        <v>86</v>
      </c>
      <c r="D262" s="216"/>
      <c r="E262" s="217"/>
      <c r="F262" s="281"/>
      <c r="G262" s="282"/>
      <c r="H262" s="285"/>
      <c r="I262" s="286"/>
      <c r="J262" s="262"/>
      <c r="K262" s="263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302" t="s">
        <v>131</v>
      </c>
      <c r="D263" s="303"/>
      <c r="E263" s="304"/>
      <c r="F263" s="281" t="s">
        <v>82</v>
      </c>
      <c r="G263" s="282"/>
      <c r="H263" s="262" t="s">
        <v>88</v>
      </c>
      <c r="I263" s="263"/>
      <c r="J263" s="262">
        <v>0</v>
      </c>
      <c r="K263" s="263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19" t="s">
        <v>199</v>
      </c>
      <c r="D264" s="228"/>
      <c r="E264" s="229"/>
      <c r="F264" s="420"/>
      <c r="G264" s="421"/>
      <c r="H264" s="262"/>
      <c r="I264" s="263"/>
      <c r="J264" s="389"/>
      <c r="K264" s="390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22" t="s">
        <v>200</v>
      </c>
      <c r="D265" s="228"/>
      <c r="E265" s="229"/>
      <c r="F265" s="420" t="s">
        <v>201</v>
      </c>
      <c r="G265" s="421"/>
      <c r="H265" s="262" t="s">
        <v>88</v>
      </c>
      <c r="I265" s="263"/>
      <c r="J265" s="389">
        <v>0</v>
      </c>
      <c r="K265" s="390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268</v>
      </c>
      <c r="B266" s="132" t="s">
        <v>212</v>
      </c>
      <c r="C266" s="447" t="s">
        <v>275</v>
      </c>
      <c r="D266" s="448"/>
      <c r="E266" s="448"/>
      <c r="F266" s="448"/>
      <c r="G266" s="448"/>
      <c r="H266" s="448"/>
      <c r="I266" s="448"/>
      <c r="J266" s="448"/>
      <c r="K266" s="449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27" t="s">
        <v>80</v>
      </c>
      <c r="D267" s="230"/>
      <c r="E267" s="231"/>
      <c r="F267" s="281"/>
      <c r="G267" s="282"/>
      <c r="H267" s="262"/>
      <c r="I267" s="263"/>
      <c r="J267" s="262"/>
      <c r="K267" s="263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18" t="s">
        <v>231</v>
      </c>
      <c r="D268" s="319"/>
      <c r="E268" s="320"/>
      <c r="F268" s="420" t="s">
        <v>181</v>
      </c>
      <c r="G268" s="421"/>
      <c r="H268" s="262" t="s">
        <v>133</v>
      </c>
      <c r="I268" s="263"/>
      <c r="J268" s="386">
        <v>600</v>
      </c>
      <c r="K268" s="386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15" t="s">
        <v>83</v>
      </c>
      <c r="D269" s="216"/>
      <c r="E269" s="217"/>
      <c r="F269" s="301"/>
      <c r="G269" s="301"/>
      <c r="H269" s="288"/>
      <c r="I269" s="288"/>
      <c r="J269" s="288"/>
      <c r="K269" s="288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218" t="s">
        <v>106</v>
      </c>
      <c r="D270" s="219"/>
      <c r="E270" s="220"/>
      <c r="F270" s="281" t="s">
        <v>103</v>
      </c>
      <c r="G270" s="282"/>
      <c r="H270" s="262" t="s">
        <v>133</v>
      </c>
      <c r="I270" s="263"/>
      <c r="J270" s="387">
        <v>30</v>
      </c>
      <c r="K270" s="387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15" t="s">
        <v>86</v>
      </c>
      <c r="D271" s="216"/>
      <c r="E271" s="217"/>
      <c r="F271" s="301"/>
      <c r="G271" s="301"/>
      <c r="H271" s="288"/>
      <c r="I271" s="288"/>
      <c r="J271" s="288"/>
      <c r="K271" s="288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18" t="s">
        <v>166</v>
      </c>
      <c r="D272" s="319"/>
      <c r="E272" s="320"/>
      <c r="F272" s="301" t="s">
        <v>82</v>
      </c>
      <c r="G272" s="301"/>
      <c r="H272" s="288" t="s">
        <v>88</v>
      </c>
      <c r="I272" s="288"/>
      <c r="J272" s="287">
        <f>J268/J270*1000</f>
        <v>20000</v>
      </c>
      <c r="K272" s="287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19" t="s">
        <v>199</v>
      </c>
      <c r="D273" s="228"/>
      <c r="E273" s="229"/>
      <c r="F273" s="420"/>
      <c r="G273" s="421"/>
      <c r="H273" s="262"/>
      <c r="I273" s="263"/>
      <c r="J273" s="389"/>
      <c r="K273" s="390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22" t="s">
        <v>200</v>
      </c>
      <c r="D274" s="228"/>
      <c r="E274" s="229"/>
      <c r="F274" s="420" t="s">
        <v>201</v>
      </c>
      <c r="G274" s="421"/>
      <c r="H274" s="262" t="s">
        <v>88</v>
      </c>
      <c r="I274" s="263"/>
      <c r="J274" s="389">
        <v>100</v>
      </c>
      <c r="K274" s="390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144</v>
      </c>
      <c r="B275" s="120" t="s">
        <v>212</v>
      </c>
      <c r="C275" s="308" t="s">
        <v>165</v>
      </c>
      <c r="D275" s="309"/>
      <c r="E275" s="310"/>
      <c r="F275" s="301"/>
      <c r="G275" s="301"/>
      <c r="H275" s="288"/>
      <c r="I275" s="288"/>
      <c r="J275" s="287"/>
      <c r="K275" s="287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27" t="s">
        <v>80</v>
      </c>
      <c r="D276" s="230"/>
      <c r="E276" s="231"/>
      <c r="F276" s="301"/>
      <c r="G276" s="301"/>
      <c r="H276" s="288"/>
      <c r="I276" s="288"/>
      <c r="J276" s="287"/>
      <c r="K276" s="287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311" t="s">
        <v>136</v>
      </c>
      <c r="D277" s="312"/>
      <c r="E277" s="313"/>
      <c r="F277" s="244" t="s">
        <v>181</v>
      </c>
      <c r="G277" s="245"/>
      <c r="H277" s="262" t="s">
        <v>202</v>
      </c>
      <c r="I277" s="263"/>
      <c r="J277" s="287">
        <v>0</v>
      </c>
      <c r="K277" s="287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15" t="s">
        <v>83</v>
      </c>
      <c r="D278" s="216"/>
      <c r="E278" s="217"/>
      <c r="F278" s="281"/>
      <c r="G278" s="282"/>
      <c r="H278" s="285"/>
      <c r="I278" s="286"/>
      <c r="J278" s="287"/>
      <c r="K278" s="287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218" t="s">
        <v>106</v>
      </c>
      <c r="D279" s="219"/>
      <c r="E279" s="220"/>
      <c r="F279" s="281" t="s">
        <v>103</v>
      </c>
      <c r="G279" s="282"/>
      <c r="H279" s="262" t="s">
        <v>202</v>
      </c>
      <c r="I279" s="263"/>
      <c r="J279" s="388">
        <v>0</v>
      </c>
      <c r="K279" s="388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15" t="s">
        <v>86</v>
      </c>
      <c r="D280" s="216"/>
      <c r="E280" s="217"/>
      <c r="F280" s="281"/>
      <c r="G280" s="282"/>
      <c r="H280" s="285"/>
      <c r="I280" s="286"/>
      <c r="J280" s="287"/>
      <c r="K280" s="287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218" t="s">
        <v>91</v>
      </c>
      <c r="D281" s="219"/>
      <c r="E281" s="220"/>
      <c r="F281" s="281" t="s">
        <v>82</v>
      </c>
      <c r="G281" s="282"/>
      <c r="H281" s="262" t="s">
        <v>88</v>
      </c>
      <c r="I281" s="263"/>
      <c r="J281" s="287">
        <v>0</v>
      </c>
      <c r="K281" s="287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51" t="s">
        <v>199</v>
      </c>
      <c r="D282" s="248"/>
      <c r="E282" s="249"/>
      <c r="F282" s="244"/>
      <c r="G282" s="245"/>
      <c r="H282" s="252"/>
      <c r="I282" s="253"/>
      <c r="J282" s="343"/>
      <c r="K282" s="344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50" t="s">
        <v>200</v>
      </c>
      <c r="D283" s="248"/>
      <c r="E283" s="249"/>
      <c r="F283" s="244" t="s">
        <v>201</v>
      </c>
      <c r="G283" s="245"/>
      <c r="H283" s="252" t="s">
        <v>88</v>
      </c>
      <c r="I283" s="253"/>
      <c r="J283" s="343">
        <v>0</v>
      </c>
      <c r="K283" s="344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147</v>
      </c>
      <c r="B284" s="120" t="s">
        <v>212</v>
      </c>
      <c r="C284" s="308" t="s">
        <v>174</v>
      </c>
      <c r="D284" s="309"/>
      <c r="E284" s="310"/>
      <c r="F284" s="301"/>
      <c r="G284" s="301"/>
      <c r="H284" s="288"/>
      <c r="I284" s="288"/>
      <c r="J284" s="389"/>
      <c r="K284" s="390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27" t="s">
        <v>80</v>
      </c>
      <c r="D285" s="230"/>
      <c r="E285" s="231"/>
      <c r="F285" s="301"/>
      <c r="G285" s="301"/>
      <c r="H285" s="288"/>
      <c r="I285" s="288"/>
      <c r="J285" s="389"/>
      <c r="K285" s="390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311" t="s">
        <v>167</v>
      </c>
      <c r="D286" s="312"/>
      <c r="E286" s="313"/>
      <c r="F286" s="244" t="s">
        <v>181</v>
      </c>
      <c r="G286" s="245"/>
      <c r="H286" s="262" t="s">
        <v>133</v>
      </c>
      <c r="I286" s="263"/>
      <c r="J286" s="293">
        <f>40-40</f>
        <v>0</v>
      </c>
      <c r="K286" s="294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15" t="s">
        <v>83</v>
      </c>
      <c r="D287" s="216"/>
      <c r="E287" s="217"/>
      <c r="F287" s="281"/>
      <c r="G287" s="282"/>
      <c r="H287" s="285"/>
      <c r="I287" s="286"/>
      <c r="J287" s="389"/>
      <c r="K287" s="390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218" t="s">
        <v>106</v>
      </c>
      <c r="D288" s="219"/>
      <c r="E288" s="220"/>
      <c r="F288" s="281" t="s">
        <v>103</v>
      </c>
      <c r="G288" s="282"/>
      <c r="H288" s="262" t="s">
        <v>88</v>
      </c>
      <c r="I288" s="263"/>
      <c r="J288" s="283">
        <f>40-40</f>
        <v>0</v>
      </c>
      <c r="K288" s="284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15" t="s">
        <v>86</v>
      </c>
      <c r="D289" s="216"/>
      <c r="E289" s="217"/>
      <c r="F289" s="281"/>
      <c r="G289" s="282"/>
      <c r="H289" s="285"/>
      <c r="I289" s="286"/>
      <c r="J289" s="389"/>
      <c r="K289" s="390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218" t="s">
        <v>91</v>
      </c>
      <c r="D290" s="219"/>
      <c r="E290" s="220"/>
      <c r="F290" s="281" t="s">
        <v>82</v>
      </c>
      <c r="G290" s="282"/>
      <c r="H290" s="262" t="s">
        <v>88</v>
      </c>
      <c r="I290" s="263"/>
      <c r="J290" s="386">
        <v>0</v>
      </c>
      <c r="K290" s="386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51" t="s">
        <v>199</v>
      </c>
      <c r="D291" s="248"/>
      <c r="E291" s="249"/>
      <c r="F291" s="244"/>
      <c r="G291" s="245"/>
      <c r="H291" s="252"/>
      <c r="I291" s="253"/>
      <c r="J291" s="343"/>
      <c r="K291" s="344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50" t="s">
        <v>200</v>
      </c>
      <c r="D292" s="248"/>
      <c r="E292" s="249"/>
      <c r="F292" s="244" t="s">
        <v>201</v>
      </c>
      <c r="G292" s="245"/>
      <c r="H292" s="252" t="s">
        <v>88</v>
      </c>
      <c r="I292" s="253"/>
      <c r="J292" s="343">
        <v>0</v>
      </c>
      <c r="K292" s="344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327" t="s">
        <v>122</v>
      </c>
      <c r="B294" s="327"/>
      <c r="C294" s="327"/>
      <c r="D294" s="327"/>
      <c r="E294" s="327"/>
      <c r="F294" s="327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289" t="s">
        <v>107</v>
      </c>
      <c r="B296" s="299" t="s">
        <v>108</v>
      </c>
      <c r="C296" s="299" t="s">
        <v>24</v>
      </c>
      <c r="D296" s="237" t="s">
        <v>123</v>
      </c>
      <c r="E296" s="237"/>
      <c r="F296" s="237"/>
      <c r="G296" s="237" t="s">
        <v>124</v>
      </c>
      <c r="H296" s="237"/>
      <c r="I296" s="237"/>
      <c r="J296" s="237" t="s">
        <v>125</v>
      </c>
      <c r="K296" s="237"/>
      <c r="L296" s="237"/>
      <c r="M296" s="237" t="s">
        <v>109</v>
      </c>
      <c r="N296" s="237"/>
    </row>
    <row r="297" spans="1:14" ht="31.5">
      <c r="A297" s="290"/>
      <c r="B297" s="300"/>
      <c r="C297" s="300"/>
      <c r="D297" s="48" t="s">
        <v>34</v>
      </c>
      <c r="E297" s="45" t="s">
        <v>35</v>
      </c>
      <c r="F297" s="50" t="s">
        <v>36</v>
      </c>
      <c r="G297" s="45" t="s">
        <v>34</v>
      </c>
      <c r="H297" s="45" t="s">
        <v>35</v>
      </c>
      <c r="I297" s="50" t="s">
        <v>36</v>
      </c>
      <c r="J297" s="51" t="s">
        <v>34</v>
      </c>
      <c r="K297" s="51" t="s">
        <v>35</v>
      </c>
      <c r="L297" s="103" t="s">
        <v>36</v>
      </c>
      <c r="M297" s="237"/>
      <c r="N297" s="237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70">
        <v>13</v>
      </c>
      <c r="N298" s="270"/>
    </row>
    <row r="299" spans="1:14" ht="57" customHeight="1">
      <c r="A299" s="305" t="s">
        <v>126</v>
      </c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</row>
    <row r="300" ht="15" hidden="1">
      <c r="C300" s="6"/>
    </row>
    <row r="301" ht="15.75">
      <c r="C301" s="6"/>
    </row>
    <row r="302" ht="15.75">
      <c r="C302" s="6"/>
    </row>
    <row r="303" spans="1:3" ht="15.75">
      <c r="A303" s="1" t="s">
        <v>286</v>
      </c>
      <c r="C303" s="6"/>
    </row>
    <row r="304" spans="1:13" ht="15.75">
      <c r="A304" s="1" t="s">
        <v>129</v>
      </c>
      <c r="C304" s="6"/>
      <c r="G304" s="4"/>
      <c r="H304" s="4"/>
      <c r="J304" s="267" t="s">
        <v>287</v>
      </c>
      <c r="K304" s="267"/>
      <c r="L304" s="267"/>
      <c r="M304" s="76"/>
    </row>
    <row r="305" spans="3:13" ht="15.75">
      <c r="C305" s="6"/>
      <c r="G305" s="297" t="s">
        <v>110</v>
      </c>
      <c r="H305" s="297"/>
      <c r="J305" s="297" t="s">
        <v>111</v>
      </c>
      <c r="K305" s="297"/>
      <c r="L305" s="297"/>
      <c r="M305" s="78"/>
    </row>
    <row r="306" spans="3:13" ht="7.5" customHeight="1" hidden="1">
      <c r="C306" s="6"/>
      <c r="M306" s="76"/>
    </row>
    <row r="307" spans="1:13" ht="15.75">
      <c r="A307" s="6" t="s">
        <v>112</v>
      </c>
      <c r="B307" s="6"/>
      <c r="C307" s="6"/>
      <c r="M307" s="76"/>
    </row>
    <row r="308" spans="1:13" ht="15.75">
      <c r="A308" s="307" t="s">
        <v>290</v>
      </c>
      <c r="B308" s="307"/>
      <c r="C308" s="307"/>
      <c r="D308" s="307"/>
      <c r="M308" s="76"/>
    </row>
    <row r="309" spans="1:13" ht="15.75">
      <c r="A309" s="307" t="s">
        <v>291</v>
      </c>
      <c r="B309" s="307"/>
      <c r="C309" s="307"/>
      <c r="D309" s="307"/>
      <c r="M309" s="76"/>
    </row>
    <row r="310" spans="1:13" ht="15.75">
      <c r="A310" s="307"/>
      <c r="B310" s="307"/>
      <c r="C310" s="307"/>
      <c r="D310" s="307"/>
      <c r="G310" s="4"/>
      <c r="H310" s="4"/>
      <c r="J310" s="298" t="s">
        <v>292</v>
      </c>
      <c r="K310" s="298"/>
      <c r="L310" s="298"/>
      <c r="M310" s="76"/>
    </row>
    <row r="311" spans="3:13" ht="15.75">
      <c r="C311" s="6"/>
      <c r="G311" s="297" t="s">
        <v>110</v>
      </c>
      <c r="H311" s="297"/>
      <c r="J311" s="297" t="s">
        <v>111</v>
      </c>
      <c r="K311" s="297"/>
      <c r="L311" s="297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/>
  <mergeCells count="753">
    <mergeCell ref="H130:I130"/>
    <mergeCell ref="C140:E140"/>
    <mergeCell ref="A108:G108"/>
    <mergeCell ref="C118:K118"/>
    <mergeCell ref="J137:K137"/>
    <mergeCell ref="A138:K138"/>
    <mergeCell ref="C136:E136"/>
    <mergeCell ref="F136:G136"/>
    <mergeCell ref="C137:E137"/>
    <mergeCell ref="F137:G137"/>
    <mergeCell ref="H137:I137"/>
    <mergeCell ref="H142:I142"/>
    <mergeCell ref="J142:K142"/>
    <mergeCell ref="J143:K143"/>
    <mergeCell ref="H140:I140"/>
    <mergeCell ref="C139:E139"/>
    <mergeCell ref="F139:G139"/>
    <mergeCell ref="H139:I139"/>
    <mergeCell ref="C143:E143"/>
    <mergeCell ref="H143:I143"/>
    <mergeCell ref="F143:G143"/>
    <mergeCell ref="J139:K139"/>
    <mergeCell ref="F291:G291"/>
    <mergeCell ref="H291:I291"/>
    <mergeCell ref="J291:K291"/>
    <mergeCell ref="F265:G265"/>
    <mergeCell ref="H265:I265"/>
    <mergeCell ref="J140:K140"/>
    <mergeCell ref="C266:K266"/>
    <mergeCell ref="C264:E264"/>
    <mergeCell ref="H136:I136"/>
    <mergeCell ref="J136:K136"/>
    <mergeCell ref="F133:G133"/>
    <mergeCell ref="H133:I133"/>
    <mergeCell ref="J133:K133"/>
    <mergeCell ref="A135:K135"/>
    <mergeCell ref="C134:E134"/>
    <mergeCell ref="F134:G134"/>
    <mergeCell ref="A129:K129"/>
    <mergeCell ref="A126:K126"/>
    <mergeCell ref="C127:E127"/>
    <mergeCell ref="F127:G127"/>
    <mergeCell ref="J127:K127"/>
    <mergeCell ref="C124:E124"/>
    <mergeCell ref="F124:G124"/>
    <mergeCell ref="H124:I124"/>
    <mergeCell ref="H125:I125"/>
    <mergeCell ref="C125:E125"/>
    <mergeCell ref="J292:K292"/>
    <mergeCell ref="A294:F294"/>
    <mergeCell ref="H292:I292"/>
    <mergeCell ref="F290:G290"/>
    <mergeCell ref="H290:I290"/>
    <mergeCell ref="C290:E290"/>
    <mergeCell ref="J290:K290"/>
    <mergeCell ref="C291:E291"/>
    <mergeCell ref="C292:E292"/>
    <mergeCell ref="F292:G292"/>
    <mergeCell ref="A296:A297"/>
    <mergeCell ref="B296:B297"/>
    <mergeCell ref="C296:C297"/>
    <mergeCell ref="A310:D310"/>
    <mergeCell ref="A309:D309"/>
    <mergeCell ref="D296:F296"/>
    <mergeCell ref="A308:D308"/>
    <mergeCell ref="A299:N299"/>
    <mergeCell ref="M296:N297"/>
    <mergeCell ref="M298:N298"/>
    <mergeCell ref="G311:H311"/>
    <mergeCell ref="J311:L311"/>
    <mergeCell ref="J310:L310"/>
    <mergeCell ref="J304:L304"/>
    <mergeCell ref="G305:H305"/>
    <mergeCell ref="J305:L305"/>
    <mergeCell ref="G296:I296"/>
    <mergeCell ref="J296:L296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C286:E286"/>
    <mergeCell ref="F286:G286"/>
    <mergeCell ref="H286:I286"/>
    <mergeCell ref="J286:K286"/>
    <mergeCell ref="C287:E287"/>
    <mergeCell ref="F287:G287"/>
    <mergeCell ref="H287:I287"/>
    <mergeCell ref="J287:K287"/>
    <mergeCell ref="C284:E284"/>
    <mergeCell ref="F284:G284"/>
    <mergeCell ref="H284:I284"/>
    <mergeCell ref="J284:K284"/>
    <mergeCell ref="C285:E285"/>
    <mergeCell ref="F285:G285"/>
    <mergeCell ref="H285:I285"/>
    <mergeCell ref="J285:K285"/>
    <mergeCell ref="C282:E282"/>
    <mergeCell ref="F282:G282"/>
    <mergeCell ref="H282:I282"/>
    <mergeCell ref="J282:K282"/>
    <mergeCell ref="C283:E283"/>
    <mergeCell ref="F283:G283"/>
    <mergeCell ref="H283:I283"/>
    <mergeCell ref="J283:K283"/>
    <mergeCell ref="C280:E280"/>
    <mergeCell ref="F280:G280"/>
    <mergeCell ref="H280:I280"/>
    <mergeCell ref="J280:K280"/>
    <mergeCell ref="C281:E281"/>
    <mergeCell ref="F281:G281"/>
    <mergeCell ref="H281:I281"/>
    <mergeCell ref="J281:K281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H264:I264"/>
    <mergeCell ref="J264:K264"/>
    <mergeCell ref="C265:E265"/>
    <mergeCell ref="C267:E267"/>
    <mergeCell ref="F267:G267"/>
    <mergeCell ref="H267:I267"/>
    <mergeCell ref="J267:K267"/>
    <mergeCell ref="C262:E262"/>
    <mergeCell ref="F262:G262"/>
    <mergeCell ref="H262:I262"/>
    <mergeCell ref="J262:K262"/>
    <mergeCell ref="J265:K265"/>
    <mergeCell ref="C263:E263"/>
    <mergeCell ref="F263:G263"/>
    <mergeCell ref="H263:I263"/>
    <mergeCell ref="J263:K263"/>
    <mergeCell ref="F264:G264"/>
    <mergeCell ref="C260:E260"/>
    <mergeCell ref="F260:G260"/>
    <mergeCell ref="H260:I260"/>
    <mergeCell ref="J260:K260"/>
    <mergeCell ref="C261:E261"/>
    <mergeCell ref="F261:G261"/>
    <mergeCell ref="H261:I261"/>
    <mergeCell ref="J261:K261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0:E250"/>
    <mergeCell ref="F250:G250"/>
    <mergeCell ref="H250:I250"/>
    <mergeCell ref="J250:K250"/>
    <mergeCell ref="C251:E251"/>
    <mergeCell ref="F251:G251"/>
    <mergeCell ref="H251:I251"/>
    <mergeCell ref="J251:K251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45:E245"/>
    <mergeCell ref="F245:G245"/>
    <mergeCell ref="H245:I245"/>
    <mergeCell ref="J245:K245"/>
    <mergeCell ref="C247:K247"/>
    <mergeCell ref="C246:E246"/>
    <mergeCell ref="F246:G246"/>
    <mergeCell ref="H246:I246"/>
    <mergeCell ref="J246:K246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37:K237"/>
    <mergeCell ref="C236:E236"/>
    <mergeCell ref="F236:G236"/>
    <mergeCell ref="H236:I236"/>
    <mergeCell ref="J236:K236"/>
    <mergeCell ref="C238:E238"/>
    <mergeCell ref="F238:G238"/>
    <mergeCell ref="H238:I238"/>
    <mergeCell ref="J238:K238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5:E225"/>
    <mergeCell ref="F225:G225"/>
    <mergeCell ref="H225:I225"/>
    <mergeCell ref="J225:K225"/>
    <mergeCell ref="C227:K227"/>
    <mergeCell ref="C226:E226"/>
    <mergeCell ref="F226:G226"/>
    <mergeCell ref="H226:I226"/>
    <mergeCell ref="J226:K226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09:K209"/>
    <mergeCell ref="C208:E208"/>
    <mergeCell ref="F208:G208"/>
    <mergeCell ref="H208:I208"/>
    <mergeCell ref="J208:K208"/>
    <mergeCell ref="C210:E210"/>
    <mergeCell ref="F210:G210"/>
    <mergeCell ref="H210:I210"/>
    <mergeCell ref="J210:K210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H203:I203"/>
    <mergeCell ref="J203:K203"/>
    <mergeCell ref="J201:K201"/>
    <mergeCell ref="C205:E205"/>
    <mergeCell ref="F205:G205"/>
    <mergeCell ref="H205:I205"/>
    <mergeCell ref="J205:K205"/>
    <mergeCell ref="C204:E204"/>
    <mergeCell ref="H204:I204"/>
    <mergeCell ref="J204:K204"/>
    <mergeCell ref="F204:G204"/>
    <mergeCell ref="C203:E203"/>
    <mergeCell ref="F203:G203"/>
    <mergeCell ref="C199:E199"/>
    <mergeCell ref="F199:G199"/>
    <mergeCell ref="F202:G202"/>
    <mergeCell ref="H199:I199"/>
    <mergeCell ref="J199:K199"/>
    <mergeCell ref="C200:K200"/>
    <mergeCell ref="C202:E202"/>
    <mergeCell ref="F201:G201"/>
    <mergeCell ref="H201:I201"/>
    <mergeCell ref="C201:E201"/>
    <mergeCell ref="H202:I202"/>
    <mergeCell ref="J202:K202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0:K190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79:E179"/>
    <mergeCell ref="F179:G179"/>
    <mergeCell ref="H179:I179"/>
    <mergeCell ref="J179:K179"/>
    <mergeCell ref="C181:K181"/>
    <mergeCell ref="C180:E180"/>
    <mergeCell ref="F180:G180"/>
    <mergeCell ref="H180:I180"/>
    <mergeCell ref="J180:K180"/>
    <mergeCell ref="F177:G177"/>
    <mergeCell ref="H177:I177"/>
    <mergeCell ref="J177:K177"/>
    <mergeCell ref="C178:E178"/>
    <mergeCell ref="F178:G178"/>
    <mergeCell ref="H178:I178"/>
    <mergeCell ref="J178:K178"/>
    <mergeCell ref="F175:G175"/>
    <mergeCell ref="H175:I175"/>
    <mergeCell ref="J175:K175"/>
    <mergeCell ref="F176:G176"/>
    <mergeCell ref="H176:I176"/>
    <mergeCell ref="J176:K176"/>
    <mergeCell ref="F173:G173"/>
    <mergeCell ref="H173:I173"/>
    <mergeCell ref="J173:K173"/>
    <mergeCell ref="F174:G174"/>
    <mergeCell ref="H174:I174"/>
    <mergeCell ref="J174:K174"/>
    <mergeCell ref="F171:G171"/>
    <mergeCell ref="H171:I171"/>
    <mergeCell ref="J171:K171"/>
    <mergeCell ref="F172:G172"/>
    <mergeCell ref="H172:I172"/>
    <mergeCell ref="J172:K172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4:K164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3:E153"/>
    <mergeCell ref="F153:G153"/>
    <mergeCell ref="H153:I153"/>
    <mergeCell ref="J153:K153"/>
    <mergeCell ref="C155:K155"/>
    <mergeCell ref="C154:E154"/>
    <mergeCell ref="F154:G154"/>
    <mergeCell ref="H154:I154"/>
    <mergeCell ref="J154:K154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C150:E150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J149:K149"/>
    <mergeCell ref="J125:K125"/>
    <mergeCell ref="C128:E128"/>
    <mergeCell ref="F128:G128"/>
    <mergeCell ref="H128:I128"/>
    <mergeCell ref="J128:K128"/>
    <mergeCell ref="F125:G125"/>
    <mergeCell ref="C148:E148"/>
    <mergeCell ref="F148:G148"/>
    <mergeCell ref="H148:I148"/>
    <mergeCell ref="J148:K148"/>
    <mergeCell ref="C147:E147"/>
    <mergeCell ref="F147:G147"/>
    <mergeCell ref="H147:I147"/>
    <mergeCell ref="F117:G117"/>
    <mergeCell ref="H117:I117"/>
    <mergeCell ref="H121:I121"/>
    <mergeCell ref="J121:K121"/>
    <mergeCell ref="J147:K147"/>
    <mergeCell ref="A141:K141"/>
    <mergeCell ref="C142:E142"/>
    <mergeCell ref="F142:G142"/>
    <mergeCell ref="C122:E122"/>
    <mergeCell ref="H127:I127"/>
    <mergeCell ref="C146:E146"/>
    <mergeCell ref="F146:G146"/>
    <mergeCell ref="C119:K119"/>
    <mergeCell ref="A120:K120"/>
    <mergeCell ref="C121:E121"/>
    <mergeCell ref="F121:G121"/>
    <mergeCell ref="J146:K146"/>
    <mergeCell ref="C145:K145"/>
    <mergeCell ref="H134:I134"/>
    <mergeCell ref="H146:I146"/>
    <mergeCell ref="J130:K130"/>
    <mergeCell ref="J131:K131"/>
    <mergeCell ref="J134:K134"/>
    <mergeCell ref="C132:K132"/>
    <mergeCell ref="C133:E133"/>
    <mergeCell ref="F130:G130"/>
    <mergeCell ref="C131:E131"/>
    <mergeCell ref="F131:G131"/>
    <mergeCell ref="H131:I131"/>
    <mergeCell ref="C130:E130"/>
    <mergeCell ref="A110:G110"/>
    <mergeCell ref="A109:G109"/>
    <mergeCell ref="H114:I115"/>
    <mergeCell ref="F122:G122"/>
    <mergeCell ref="H122:I122"/>
    <mergeCell ref="A114:A115"/>
    <mergeCell ref="B114:B115"/>
    <mergeCell ref="C114:E115"/>
    <mergeCell ref="F114:G115"/>
    <mergeCell ref="C117:E117"/>
    <mergeCell ref="B98:M98"/>
    <mergeCell ref="J124:K124"/>
    <mergeCell ref="J114:K115"/>
    <mergeCell ref="J122:K122"/>
    <mergeCell ref="J117:K117"/>
    <mergeCell ref="C116:E116"/>
    <mergeCell ref="F116:G116"/>
    <mergeCell ref="H116:I116"/>
    <mergeCell ref="J116:K116"/>
    <mergeCell ref="A123:K123"/>
    <mergeCell ref="A103:G103"/>
    <mergeCell ref="A107:G107"/>
    <mergeCell ref="A104:G104"/>
    <mergeCell ref="A105:G105"/>
    <mergeCell ref="A106:G106"/>
    <mergeCell ref="A92:C92"/>
    <mergeCell ref="A101:G101"/>
    <mergeCell ref="A102:G102"/>
    <mergeCell ref="A96:C96"/>
    <mergeCell ref="D96:M96"/>
    <mergeCell ref="D86:H86"/>
    <mergeCell ref="D92:M92"/>
    <mergeCell ref="A95:C95"/>
    <mergeCell ref="D95:M95"/>
    <mergeCell ref="D87:H87"/>
    <mergeCell ref="A100:G100"/>
    <mergeCell ref="A90:C90"/>
    <mergeCell ref="D90:M90"/>
    <mergeCell ref="A91:C91"/>
    <mergeCell ref="D91:M91"/>
    <mergeCell ref="D63:H63"/>
    <mergeCell ref="D64:H64"/>
    <mergeCell ref="D55:H55"/>
    <mergeCell ref="D65:H65"/>
    <mergeCell ref="D56:H56"/>
    <mergeCell ref="D57:H57"/>
    <mergeCell ref="D58:H58"/>
    <mergeCell ref="D60:H60"/>
    <mergeCell ref="D59:H59"/>
    <mergeCell ref="D76:H76"/>
    <mergeCell ref="D75:H75"/>
    <mergeCell ref="D70:H70"/>
    <mergeCell ref="D85:H85"/>
    <mergeCell ref="D62:H62"/>
    <mergeCell ref="D61:H61"/>
    <mergeCell ref="D77:H77"/>
    <mergeCell ref="D71:H71"/>
    <mergeCell ref="D72:H72"/>
    <mergeCell ref="D66:H66"/>
    <mergeCell ref="D19:I19"/>
    <mergeCell ref="B21:C21"/>
    <mergeCell ref="B24:C24"/>
    <mergeCell ref="B40:N40"/>
    <mergeCell ref="D83:H83"/>
    <mergeCell ref="D78:H78"/>
    <mergeCell ref="D79:H79"/>
    <mergeCell ref="D80:H80"/>
    <mergeCell ref="D81:H81"/>
    <mergeCell ref="D82:H82"/>
    <mergeCell ref="B31:N31"/>
    <mergeCell ref="B32:N32"/>
    <mergeCell ref="B33:J33"/>
    <mergeCell ref="B38:N38"/>
    <mergeCell ref="B27:C27"/>
    <mergeCell ref="I10:M10"/>
    <mergeCell ref="I11:M11"/>
    <mergeCell ref="I12:M12"/>
    <mergeCell ref="D17:I17"/>
    <mergeCell ref="D18:I18"/>
    <mergeCell ref="I2:M2"/>
    <mergeCell ref="I3:M3"/>
    <mergeCell ref="I4:M4"/>
    <mergeCell ref="I6:M6"/>
    <mergeCell ref="B34:N34"/>
    <mergeCell ref="I7:M7"/>
    <mergeCell ref="I8:M8"/>
    <mergeCell ref="I9:M9"/>
    <mergeCell ref="I13:M16"/>
    <mergeCell ref="B29:N29"/>
    <mergeCell ref="B42:M42"/>
    <mergeCell ref="B45:C45"/>
    <mergeCell ref="B46:N46"/>
    <mergeCell ref="B47:N47"/>
    <mergeCell ref="D49:K49"/>
    <mergeCell ref="B35:K35"/>
    <mergeCell ref="B36:N36"/>
    <mergeCell ref="B39:N39"/>
    <mergeCell ref="B37:N37"/>
    <mergeCell ref="B41:N41"/>
    <mergeCell ref="D68:H68"/>
    <mergeCell ref="D73:H73"/>
    <mergeCell ref="D74:H74"/>
    <mergeCell ref="D69:H69"/>
    <mergeCell ref="B43:N43"/>
    <mergeCell ref="D50:K50"/>
    <mergeCell ref="D51:K51"/>
    <mergeCell ref="B52:N52"/>
    <mergeCell ref="D54:H54"/>
    <mergeCell ref="D67:H67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16"/>
  <sheetViews>
    <sheetView tabSelected="1" view="pageBreakPreview" zoomScale="75" zoomScaleNormal="75" zoomScaleSheetLayoutView="75" zoomScalePageLayoutView="0" workbookViewId="0" topLeftCell="A38">
      <selection activeCell="B46" sqref="B46:N46"/>
    </sheetView>
  </sheetViews>
  <sheetFormatPr defaultColWidth="9.140625" defaultRowHeight="12.75" outlineLevelRow="1"/>
  <cols>
    <col min="1" max="1" width="16.140625" style="1" customWidth="1"/>
    <col min="2" max="2" width="15.7109375" style="1" customWidth="1"/>
    <col min="3" max="3" width="14.140625" style="1" customWidth="1"/>
    <col min="4" max="4" width="17.28125" style="1" customWidth="1"/>
    <col min="5" max="5" width="43.140625" style="1" customWidth="1"/>
    <col min="6" max="6" width="19.28125" style="1" customWidth="1"/>
    <col min="7" max="7" width="15.421875" style="1" customWidth="1"/>
    <col min="8" max="8" width="13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372" t="s">
        <v>0</v>
      </c>
      <c r="J2" s="372"/>
      <c r="K2" s="372"/>
      <c r="L2" s="372"/>
      <c r="M2" s="372"/>
    </row>
    <row r="3" spans="9:13" ht="15.75">
      <c r="I3" s="372" t="s">
        <v>1</v>
      </c>
      <c r="J3" s="372"/>
      <c r="K3" s="372"/>
      <c r="L3" s="372"/>
      <c r="M3" s="372"/>
    </row>
    <row r="4" spans="9:13" ht="18.75" customHeight="1">
      <c r="I4" s="373" t="s">
        <v>128</v>
      </c>
      <c r="J4" s="372"/>
      <c r="K4" s="372"/>
      <c r="L4" s="372"/>
      <c r="M4" s="372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0</v>
      </c>
      <c r="J6" s="399"/>
      <c r="K6" s="399"/>
      <c r="L6" s="399"/>
      <c r="M6" s="399"/>
    </row>
    <row r="7" spans="9:13" ht="15.75">
      <c r="I7" s="399" t="s">
        <v>2</v>
      </c>
      <c r="J7" s="399"/>
      <c r="K7" s="399"/>
      <c r="L7" s="399"/>
      <c r="M7" s="399"/>
    </row>
    <row r="8" spans="9:13" ht="15.75">
      <c r="I8" s="372"/>
      <c r="J8" s="372"/>
      <c r="K8" s="372"/>
      <c r="L8" s="372"/>
      <c r="M8" s="372"/>
    </row>
    <row r="9" spans="9:13" ht="15.75">
      <c r="I9" s="369" t="s">
        <v>3</v>
      </c>
      <c r="J9" s="369"/>
      <c r="K9" s="369"/>
      <c r="L9" s="369"/>
      <c r="M9" s="369"/>
    </row>
    <row r="10" spans="9:13" ht="15.75">
      <c r="I10" s="377" t="s">
        <v>4</v>
      </c>
      <c r="J10" s="377"/>
      <c r="K10" s="377"/>
      <c r="L10" s="377"/>
      <c r="M10" s="377"/>
    </row>
    <row r="11" spans="9:13" ht="15.75">
      <c r="I11" s="376"/>
      <c r="J11" s="376"/>
      <c r="K11" s="376"/>
      <c r="L11" s="376"/>
      <c r="M11" s="376"/>
    </row>
    <row r="12" spans="9:13" ht="15.75">
      <c r="I12" s="399" t="s">
        <v>288</v>
      </c>
      <c r="J12" s="399"/>
      <c r="K12" s="399"/>
      <c r="L12" s="399"/>
      <c r="M12" s="399"/>
    </row>
    <row r="13" spans="9:13" ht="15.75">
      <c r="I13" s="456" t="s">
        <v>301</v>
      </c>
      <c r="J13" s="456"/>
      <c r="K13" s="456"/>
      <c r="L13" s="456"/>
      <c r="M13" s="456"/>
    </row>
    <row r="14" spans="9:13" ht="47.25" customHeight="1">
      <c r="I14" s="456"/>
      <c r="J14" s="456"/>
      <c r="K14" s="456"/>
      <c r="L14" s="456"/>
      <c r="M14" s="456"/>
    </row>
    <row r="15" spans="9:13" ht="15.75" customHeight="1" hidden="1">
      <c r="I15" s="456"/>
      <c r="J15" s="456"/>
      <c r="K15" s="456"/>
      <c r="L15" s="456"/>
      <c r="M15" s="456"/>
    </row>
    <row r="16" spans="9:13" ht="15.75" customHeight="1" hidden="1">
      <c r="I16" s="457"/>
      <c r="J16" s="457"/>
      <c r="K16" s="457"/>
      <c r="L16" s="457"/>
      <c r="M16" s="457"/>
    </row>
    <row r="17" spans="4:11" ht="33" customHeight="1">
      <c r="D17" s="370" t="s">
        <v>8</v>
      </c>
      <c r="E17" s="370"/>
      <c r="F17" s="370"/>
      <c r="G17" s="370"/>
      <c r="H17" s="370"/>
      <c r="I17" s="370"/>
      <c r="K17" s="76"/>
    </row>
    <row r="18" spans="4:9" ht="15.75">
      <c r="D18" s="370" t="s">
        <v>9</v>
      </c>
      <c r="E18" s="370"/>
      <c r="F18" s="370"/>
      <c r="G18" s="370"/>
      <c r="H18" s="370"/>
      <c r="I18" s="370"/>
    </row>
    <row r="19" spans="4:9" ht="15.75">
      <c r="D19" s="370" t="s">
        <v>230</v>
      </c>
      <c r="E19" s="370"/>
      <c r="F19" s="370"/>
      <c r="G19" s="370"/>
      <c r="H19" s="370"/>
      <c r="I19" s="370"/>
    </row>
    <row r="20" ht="15.75"/>
    <row r="21" spans="2:13" ht="24.75" customHeight="1">
      <c r="B21" s="402" t="s">
        <v>227</v>
      </c>
      <c r="C21" s="402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02" t="s">
        <v>228</v>
      </c>
      <c r="C24" s="402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01" t="s">
        <v>232</v>
      </c>
      <c r="C27" s="401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00" t="s">
        <v>298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3" ht="27" customHeight="1">
      <c r="B30" s="42" t="s">
        <v>15</v>
      </c>
      <c r="C30" s="40"/>
    </row>
    <row r="31" spans="1:14" ht="25.5" customHeight="1">
      <c r="A31" s="143"/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1:14" ht="21.75" customHeight="1">
      <c r="A32" s="143"/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1:14" ht="20.25" customHeight="1">
      <c r="A33" s="143"/>
      <c r="B33" s="378" t="s">
        <v>18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21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2:14" ht="24" customHeight="1">
      <c r="B35" s="365" t="s">
        <v>239</v>
      </c>
      <c r="C35" s="365"/>
      <c r="D35" s="365"/>
      <c r="E35" s="365"/>
      <c r="F35" s="365"/>
      <c r="G35" s="365"/>
      <c r="H35" s="365"/>
      <c r="I35" s="365"/>
      <c r="J35" s="365"/>
      <c r="K35" s="365"/>
      <c r="L35" s="152"/>
      <c r="M35" s="152"/>
      <c r="N35" s="152"/>
    </row>
    <row r="36" spans="1:14" ht="21.75" customHeight="1">
      <c r="A36" s="9"/>
      <c r="B36" s="356" t="s">
        <v>240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ht="22.5" customHeight="1">
      <c r="A37" s="9"/>
      <c r="B37" s="356" t="s">
        <v>241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ht="33" customHeight="1">
      <c r="A38" s="9"/>
      <c r="B38" s="356" t="s">
        <v>242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  <row r="39" spans="1:14" ht="54.75" customHeight="1">
      <c r="A39" s="9"/>
      <c r="B39" s="356" t="s">
        <v>243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</row>
    <row r="40" spans="2:14" ht="17.25" customHeight="1">
      <c r="B40" s="365" t="s">
        <v>244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</row>
    <row r="41" spans="2:14" ht="19.5" customHeight="1">
      <c r="B41" s="359" t="s">
        <v>245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</row>
    <row r="42" spans="2:14" ht="19.5" customHeight="1">
      <c r="B42" s="359" t="s">
        <v>246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121"/>
    </row>
    <row r="43" spans="2:14" ht="69.75" customHeight="1">
      <c r="B43" s="359" t="s">
        <v>247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</row>
    <row r="44" spans="2:14" ht="19.5" customHeight="1">
      <c r="B44" s="359" t="s">
        <v>300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137"/>
      <c r="N44" s="121"/>
    </row>
    <row r="45" spans="2:3" ht="15.75">
      <c r="B45" s="327" t="s">
        <v>21</v>
      </c>
      <c r="C45" s="327"/>
    </row>
    <row r="46" spans="2:14" ht="18" customHeight="1">
      <c r="B46" s="306" t="s">
        <v>293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</row>
    <row r="47" spans="2:14" ht="19.5" customHeight="1">
      <c r="B47" s="364" t="s">
        <v>248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23</v>
      </c>
      <c r="B49" s="84" t="s">
        <v>24</v>
      </c>
      <c r="C49" s="84" t="s">
        <v>116</v>
      </c>
      <c r="D49" s="357" t="s">
        <v>25</v>
      </c>
      <c r="E49" s="357"/>
      <c r="F49" s="357"/>
      <c r="G49" s="357"/>
      <c r="H49" s="357"/>
      <c r="I49" s="357"/>
      <c r="J49" s="357"/>
      <c r="K49" s="357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208</v>
      </c>
      <c r="C50" s="155">
        <v>1090</v>
      </c>
      <c r="D50" s="395" t="s">
        <v>299</v>
      </c>
      <c r="E50" s="396"/>
      <c r="F50" s="396"/>
      <c r="G50" s="396"/>
      <c r="H50" s="396"/>
      <c r="I50" s="396"/>
      <c r="J50" s="396"/>
      <c r="K50" s="397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212</v>
      </c>
      <c r="C51" s="155">
        <v>1090</v>
      </c>
      <c r="D51" s="398" t="s">
        <v>229</v>
      </c>
      <c r="E51" s="398"/>
      <c r="F51" s="398"/>
      <c r="G51" s="398"/>
      <c r="H51" s="398"/>
      <c r="I51" s="398"/>
      <c r="J51" s="398"/>
      <c r="K51" s="398"/>
      <c r="L51" s="99"/>
      <c r="M51" s="71"/>
      <c r="N51" s="44"/>
      <c r="O51" s="15"/>
      <c r="P51" s="15"/>
      <c r="Q51" s="15"/>
    </row>
    <row r="52" spans="2:14" ht="40.5" customHeight="1">
      <c r="B52" s="238" t="s">
        <v>251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250</v>
      </c>
      <c r="L53" s="38"/>
      <c r="M53" s="38"/>
      <c r="N53" s="38"/>
    </row>
    <row r="54" spans="1:14" ht="46.5" customHeight="1">
      <c r="A54" s="50" t="s">
        <v>23</v>
      </c>
      <c r="B54" s="45" t="s">
        <v>24</v>
      </c>
      <c r="C54" s="45" t="s">
        <v>116</v>
      </c>
      <c r="D54" s="237" t="s">
        <v>117</v>
      </c>
      <c r="E54" s="237"/>
      <c r="F54" s="237"/>
      <c r="G54" s="237"/>
      <c r="H54" s="237"/>
      <c r="I54" s="45" t="s">
        <v>34</v>
      </c>
      <c r="J54" s="45" t="s">
        <v>35</v>
      </c>
      <c r="K54" s="45" t="s">
        <v>36</v>
      </c>
      <c r="L54" s="38"/>
      <c r="M54" s="38"/>
      <c r="N54" s="38"/>
    </row>
    <row r="55" spans="1:14" ht="33.75" customHeight="1">
      <c r="A55" s="37">
        <v>1</v>
      </c>
      <c r="B55" s="58" t="s">
        <v>208</v>
      </c>
      <c r="C55" s="141">
        <v>1090</v>
      </c>
      <c r="D55" s="202" t="s">
        <v>278</v>
      </c>
      <c r="E55" s="203"/>
      <c r="F55" s="203"/>
      <c r="G55" s="203"/>
      <c r="H55" s="204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208</v>
      </c>
      <c r="C56" s="81">
        <v>1090</v>
      </c>
      <c r="D56" s="379" t="s">
        <v>207</v>
      </c>
      <c r="E56" s="380"/>
      <c r="F56" s="380"/>
      <c r="G56" s="380"/>
      <c r="H56" s="381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208</v>
      </c>
      <c r="C57" s="81">
        <v>1090</v>
      </c>
      <c r="D57" s="358" t="s">
        <v>209</v>
      </c>
      <c r="E57" s="358"/>
      <c r="F57" s="358"/>
      <c r="G57" s="358"/>
      <c r="H57" s="358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208</v>
      </c>
      <c r="C58" s="81">
        <v>1090</v>
      </c>
      <c r="D58" s="358" t="s">
        <v>210</v>
      </c>
      <c r="E58" s="358"/>
      <c r="F58" s="358"/>
      <c r="G58" s="358"/>
      <c r="H58" s="358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208</v>
      </c>
      <c r="C59" s="81">
        <v>1090</v>
      </c>
      <c r="D59" s="358" t="s">
        <v>211</v>
      </c>
      <c r="E59" s="358"/>
      <c r="F59" s="358"/>
      <c r="G59" s="358"/>
      <c r="H59" s="358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37</v>
      </c>
      <c r="B60" s="56" t="str">
        <f>B51</f>
        <v>0813242</v>
      </c>
      <c r="C60" s="57">
        <f>C51</f>
        <v>1090</v>
      </c>
      <c r="D60" s="345" t="s">
        <v>38</v>
      </c>
      <c r="E60" s="345"/>
      <c r="F60" s="345"/>
      <c r="G60" s="345"/>
      <c r="H60" s="345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212</v>
      </c>
      <c r="C61" s="14">
        <v>1090</v>
      </c>
      <c r="D61" s="409" t="s">
        <v>229</v>
      </c>
      <c r="E61" s="410"/>
      <c r="F61" s="410"/>
      <c r="G61" s="410"/>
      <c r="H61" s="411"/>
      <c r="I61" s="18">
        <f>3487.609-1.805</f>
        <v>3485.804</v>
      </c>
      <c r="J61" s="18"/>
      <c r="K61" s="18">
        <f>I61</f>
        <v>3485.804</v>
      </c>
      <c r="L61" s="63"/>
      <c r="M61" s="19"/>
    </row>
    <row r="62" spans="1:13" s="176" customFormat="1" ht="63.75" customHeight="1">
      <c r="A62" s="171">
        <v>1</v>
      </c>
      <c r="B62" s="59" t="s">
        <v>212</v>
      </c>
      <c r="C62" s="172">
        <v>1090</v>
      </c>
      <c r="D62" s="273" t="s">
        <v>178</v>
      </c>
      <c r="E62" s="273"/>
      <c r="F62" s="273"/>
      <c r="G62" s="273"/>
      <c r="H62" s="273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39</v>
      </c>
      <c r="B63" s="107">
        <v>813242</v>
      </c>
      <c r="C63" s="85" t="e">
        <f>#REF!</f>
        <v>#REF!</v>
      </c>
      <c r="D63" s="272" t="s">
        <v>40</v>
      </c>
      <c r="E63" s="272"/>
      <c r="F63" s="272"/>
      <c r="G63" s="272"/>
      <c r="H63" s="272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273" t="s">
        <v>150</v>
      </c>
      <c r="E64" s="273"/>
      <c r="F64" s="273"/>
      <c r="G64" s="273"/>
      <c r="H64" s="273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212</v>
      </c>
      <c r="C65" s="89">
        <v>1090</v>
      </c>
      <c r="D65" s="273" t="s">
        <v>279</v>
      </c>
      <c r="E65" s="273"/>
      <c r="F65" s="273"/>
      <c r="G65" s="273"/>
      <c r="H65" s="273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41</v>
      </c>
      <c r="B66" s="107">
        <v>813242</v>
      </c>
      <c r="C66" s="85" t="e">
        <f>#REF!</f>
        <v>#REF!</v>
      </c>
      <c r="D66" s="272" t="s">
        <v>42</v>
      </c>
      <c r="E66" s="272"/>
      <c r="F66" s="272"/>
      <c r="G66" s="272"/>
      <c r="H66" s="272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273" t="s">
        <v>160</v>
      </c>
      <c r="E67" s="273"/>
      <c r="F67" s="273"/>
      <c r="G67" s="273"/>
      <c r="H67" s="273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273" t="s">
        <v>161</v>
      </c>
      <c r="E68" s="273"/>
      <c r="F68" s="273"/>
      <c r="G68" s="273"/>
      <c r="H68" s="273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43</v>
      </c>
      <c r="B69" s="107">
        <v>813242</v>
      </c>
      <c r="C69" s="113" t="e">
        <f>#REF!</f>
        <v>#REF!</v>
      </c>
      <c r="D69" s="272" t="s">
        <v>44</v>
      </c>
      <c r="E69" s="272"/>
      <c r="F69" s="272"/>
      <c r="G69" s="272"/>
      <c r="H69" s="272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06" t="s">
        <v>168</v>
      </c>
      <c r="E70" s="407"/>
      <c r="F70" s="407"/>
      <c r="G70" s="407"/>
      <c r="H70" s="408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273" t="s">
        <v>162</v>
      </c>
      <c r="E71" s="273"/>
      <c r="F71" s="273"/>
      <c r="G71" s="273"/>
      <c r="H71" s="273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45</v>
      </c>
      <c r="B72" s="107">
        <v>813242</v>
      </c>
      <c r="C72" s="113" t="e">
        <f>#REF!</f>
        <v>#REF!</v>
      </c>
      <c r="D72" s="272" t="s">
        <v>46</v>
      </c>
      <c r="E72" s="272"/>
      <c r="F72" s="272"/>
      <c r="G72" s="272"/>
      <c r="H72" s="272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47</v>
      </c>
      <c r="B73" s="107">
        <v>813242</v>
      </c>
      <c r="C73" s="113" t="e">
        <f>#REF!</f>
        <v>#REF!</v>
      </c>
      <c r="D73" s="272" t="s">
        <v>48</v>
      </c>
      <c r="E73" s="272"/>
      <c r="F73" s="272"/>
      <c r="G73" s="272"/>
      <c r="H73" s="272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212</v>
      </c>
      <c r="C74" s="109">
        <v>1090</v>
      </c>
      <c r="D74" s="278" t="s">
        <v>280</v>
      </c>
      <c r="E74" s="279"/>
      <c r="F74" s="279"/>
      <c r="G74" s="279"/>
      <c r="H74" s="280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49</v>
      </c>
      <c r="B75" s="107">
        <v>813242</v>
      </c>
      <c r="C75" s="113" t="e">
        <f>#REF!</f>
        <v>#REF!</v>
      </c>
      <c r="D75" s="272" t="s">
        <v>50</v>
      </c>
      <c r="E75" s="272"/>
      <c r="F75" s="272"/>
      <c r="G75" s="272"/>
      <c r="H75" s="272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212</v>
      </c>
      <c r="C76" s="109">
        <v>1090</v>
      </c>
      <c r="D76" s="273" t="s">
        <v>281</v>
      </c>
      <c r="E76" s="273"/>
      <c r="F76" s="273"/>
      <c r="G76" s="273"/>
      <c r="H76" s="273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51</v>
      </c>
      <c r="B77" s="107">
        <v>813242</v>
      </c>
      <c r="C77" s="113" t="e">
        <f>#REF!</f>
        <v>#REF!</v>
      </c>
      <c r="D77" s="272" t="s">
        <v>32</v>
      </c>
      <c r="E77" s="272"/>
      <c r="F77" s="272"/>
      <c r="G77" s="272"/>
      <c r="H77" s="272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212</v>
      </c>
      <c r="C78" s="109">
        <v>1090</v>
      </c>
      <c r="D78" s="273" t="s">
        <v>282</v>
      </c>
      <c r="E78" s="273"/>
      <c r="F78" s="273"/>
      <c r="G78" s="273"/>
      <c r="H78" s="273"/>
      <c r="I78" s="173">
        <f>573.54-1.805</f>
        <v>571.735</v>
      </c>
      <c r="J78" s="173"/>
      <c r="K78" s="173">
        <f>I78</f>
        <v>571.735</v>
      </c>
      <c r="L78" s="174"/>
      <c r="M78" s="175"/>
      <c r="N78" s="174"/>
    </row>
    <row r="79" spans="1:14" s="143" customFormat="1" ht="39.75" customHeight="1" hidden="1" outlineLevel="1">
      <c r="A79" s="111" t="s">
        <v>52</v>
      </c>
      <c r="B79" s="107">
        <v>813242</v>
      </c>
      <c r="C79" s="113" t="e">
        <f>#REF!</f>
        <v>#REF!</v>
      </c>
      <c r="D79" s="272" t="s">
        <v>33</v>
      </c>
      <c r="E79" s="272"/>
      <c r="F79" s="272"/>
      <c r="G79" s="272"/>
      <c r="H79" s="272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278" t="s">
        <v>179</v>
      </c>
      <c r="E80" s="279"/>
      <c r="F80" s="279"/>
      <c r="G80" s="279"/>
      <c r="H80" s="280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212</v>
      </c>
      <c r="C81" s="109">
        <v>1090</v>
      </c>
      <c r="D81" s="273" t="s">
        <v>283</v>
      </c>
      <c r="E81" s="273"/>
      <c r="F81" s="273"/>
      <c r="G81" s="273"/>
      <c r="H81" s="273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03" t="s">
        <v>180</v>
      </c>
      <c r="E82" s="404"/>
      <c r="F82" s="404"/>
      <c r="G82" s="404"/>
      <c r="H82" s="405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145</v>
      </c>
      <c r="B83" s="163">
        <v>813242</v>
      </c>
      <c r="C83" s="165">
        <v>1090</v>
      </c>
      <c r="D83" s="403" t="s">
        <v>155</v>
      </c>
      <c r="E83" s="404"/>
      <c r="F83" s="404"/>
      <c r="G83" s="404"/>
      <c r="H83" s="405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146</v>
      </c>
      <c r="B84" s="163">
        <v>813242</v>
      </c>
      <c r="C84" s="165">
        <v>1090</v>
      </c>
      <c r="D84" s="166" t="s">
        <v>156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145</v>
      </c>
      <c r="B85" s="163">
        <v>813242</v>
      </c>
      <c r="C85" s="165">
        <v>1090</v>
      </c>
      <c r="D85" s="403"/>
      <c r="E85" s="404"/>
      <c r="F85" s="404"/>
      <c r="G85" s="404"/>
      <c r="H85" s="405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03" t="s">
        <v>172</v>
      </c>
      <c r="E86" s="404"/>
      <c r="F86" s="404"/>
      <c r="G86" s="404"/>
      <c r="H86" s="405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274" t="s">
        <v>53</v>
      </c>
      <c r="E87" s="274"/>
      <c r="F87" s="274"/>
      <c r="G87" s="274"/>
      <c r="H87" s="274"/>
      <c r="I87" s="147">
        <f>I55+I61</f>
        <v>9551.804</v>
      </c>
      <c r="J87" s="147">
        <f>J55</f>
        <v>580</v>
      </c>
      <c r="K87" s="147">
        <f>I87+J87</f>
        <v>10131.804</v>
      </c>
      <c r="L87" s="135"/>
      <c r="M87" s="136"/>
      <c r="N87" s="30"/>
    </row>
    <row r="88" spans="3:14" ht="15" hidden="1" outlineLevel="1">
      <c r="C88" s="6" t="s">
        <v>54</v>
      </c>
      <c r="K88" s="3">
        <f>SUM(K62:K87)</f>
        <v>14182.358</v>
      </c>
      <c r="N88" s="30"/>
    </row>
    <row r="89" spans="1:14" ht="15.7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6.5" hidden="1" outlineLevel="1" thickBot="1" thickTop="1">
      <c r="A90" s="346" t="s">
        <v>55</v>
      </c>
      <c r="B90" s="346"/>
      <c r="C90" s="347"/>
      <c r="D90" s="348" t="s">
        <v>56</v>
      </c>
      <c r="E90" s="349"/>
      <c r="F90" s="349"/>
      <c r="G90" s="349"/>
      <c r="H90" s="349"/>
      <c r="I90" s="349"/>
      <c r="J90" s="349"/>
      <c r="K90" s="349"/>
      <c r="L90" s="349"/>
      <c r="M90" s="349"/>
      <c r="N90" s="30"/>
    </row>
    <row r="91" spans="1:14" ht="15" hidden="1" outlineLevel="1">
      <c r="A91" s="236">
        <v>2140</v>
      </c>
      <c r="B91" s="236"/>
      <c r="C91" s="241"/>
      <c r="D91" s="212" t="s">
        <v>57</v>
      </c>
      <c r="E91" s="213"/>
      <c r="F91" s="213"/>
      <c r="G91" s="213"/>
      <c r="H91" s="213"/>
      <c r="I91" s="213"/>
      <c r="J91" s="213"/>
      <c r="K91" s="213"/>
      <c r="L91" s="213"/>
      <c r="M91" s="213"/>
      <c r="N91" s="30"/>
    </row>
    <row r="92" spans="1:14" ht="15" hidden="1" outlineLevel="1">
      <c r="A92" s="236">
        <v>2730</v>
      </c>
      <c r="B92" s="236"/>
      <c r="C92" s="241"/>
      <c r="D92" s="212" t="s">
        <v>58</v>
      </c>
      <c r="E92" s="213"/>
      <c r="F92" s="213"/>
      <c r="G92" s="213"/>
      <c r="H92" s="213"/>
      <c r="I92" s="213"/>
      <c r="J92" s="213"/>
      <c r="K92" s="213"/>
      <c r="L92" s="213"/>
      <c r="M92" s="213"/>
      <c r="N92" s="30"/>
    </row>
    <row r="93" spans="3:14" ht="15" hidden="1" outlineLevel="1">
      <c r="C93" s="6" t="s">
        <v>59</v>
      </c>
      <c r="N93" s="30"/>
    </row>
    <row r="94" ht="15" hidden="1" outlineLevel="1">
      <c r="N94" s="30"/>
    </row>
    <row r="95" spans="1:14" ht="15" hidden="1" outlineLevel="1">
      <c r="A95" s="236" t="s">
        <v>60</v>
      </c>
      <c r="B95" s="236"/>
      <c r="C95" s="241"/>
      <c r="D95" s="235" t="s">
        <v>61</v>
      </c>
      <c r="E95" s="236"/>
      <c r="F95" s="236"/>
      <c r="G95" s="236"/>
      <c r="H95" s="236"/>
      <c r="I95" s="236"/>
      <c r="J95" s="236"/>
      <c r="K95" s="236"/>
      <c r="L95" s="236"/>
      <c r="M95" s="236"/>
      <c r="N95" s="30"/>
    </row>
    <row r="96" spans="1:14" ht="15" hidden="1" outlineLevel="1">
      <c r="A96" s="236"/>
      <c r="B96" s="236"/>
      <c r="C96" s="241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238" t="s">
        <v>253</v>
      </c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250</v>
      </c>
      <c r="L99" s="100"/>
      <c r="M99" s="73"/>
      <c r="N99" s="30"/>
    </row>
    <row r="100" spans="1:14" ht="31.5" customHeight="1">
      <c r="A100" s="237" t="s">
        <v>119</v>
      </c>
      <c r="B100" s="237"/>
      <c r="C100" s="237"/>
      <c r="D100" s="237"/>
      <c r="E100" s="237"/>
      <c r="F100" s="237"/>
      <c r="G100" s="237"/>
      <c r="H100" s="54" t="s">
        <v>24</v>
      </c>
      <c r="I100" s="45" t="s">
        <v>34</v>
      </c>
      <c r="J100" s="45" t="s">
        <v>35</v>
      </c>
      <c r="K100" s="45" t="s">
        <v>36</v>
      </c>
      <c r="L100" s="64"/>
      <c r="M100" s="74"/>
      <c r="N100" s="64"/>
    </row>
    <row r="101" spans="1:14" ht="15.75">
      <c r="A101" s="240">
        <v>1</v>
      </c>
      <c r="B101" s="240"/>
      <c r="C101" s="240"/>
      <c r="D101" s="240"/>
      <c r="E101" s="240"/>
      <c r="F101" s="240"/>
      <c r="G101" s="240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39" t="s">
        <v>62</v>
      </c>
      <c r="B102" s="239"/>
      <c r="C102" s="239"/>
      <c r="D102" s="239"/>
      <c r="E102" s="239"/>
      <c r="F102" s="239"/>
      <c r="G102" s="239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11" t="s">
        <v>63</v>
      </c>
      <c r="B103" s="211"/>
      <c r="C103" s="211"/>
      <c r="D103" s="211"/>
      <c r="E103" s="211"/>
      <c r="F103" s="211"/>
      <c r="G103" s="211"/>
      <c r="H103" s="62" t="s">
        <v>254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202" t="s">
        <v>173</v>
      </c>
      <c r="B104" s="203"/>
      <c r="C104" s="203"/>
      <c r="D104" s="203"/>
      <c r="E104" s="203"/>
      <c r="F104" s="203"/>
      <c r="G104" s="204"/>
      <c r="H104" s="62" t="s">
        <v>208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199" t="s">
        <v>277</v>
      </c>
      <c r="B105" s="200"/>
      <c r="C105" s="200"/>
      <c r="D105" s="200"/>
      <c r="E105" s="200"/>
      <c r="F105" s="200"/>
      <c r="G105" s="201"/>
      <c r="H105" s="61" t="s">
        <v>208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202" t="s">
        <v>173</v>
      </c>
      <c r="B106" s="203"/>
      <c r="C106" s="203"/>
      <c r="D106" s="203"/>
      <c r="E106" s="203"/>
      <c r="F106" s="203"/>
      <c r="G106" s="204"/>
      <c r="H106" s="62" t="s">
        <v>212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199" t="s">
        <v>229</v>
      </c>
      <c r="B107" s="200"/>
      <c r="C107" s="200"/>
      <c r="D107" s="200"/>
      <c r="E107" s="200"/>
      <c r="F107" s="200"/>
      <c r="G107" s="201"/>
      <c r="H107" s="61" t="s">
        <v>212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450" t="s">
        <v>149</v>
      </c>
      <c r="B108" s="451"/>
      <c r="C108" s="451"/>
      <c r="D108" s="451"/>
      <c r="E108" s="451"/>
      <c r="F108" s="451"/>
      <c r="G108" s="452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15"/>
      <c r="B109" s="415"/>
      <c r="C109" s="415"/>
      <c r="D109" s="415"/>
      <c r="E109" s="415"/>
      <c r="F109" s="415"/>
      <c r="G109" s="415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11" t="s">
        <v>74</v>
      </c>
      <c r="B110" s="211"/>
      <c r="C110" s="211"/>
      <c r="D110" s="211"/>
      <c r="E110" s="211"/>
      <c r="F110" s="211"/>
      <c r="G110" s="211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75</v>
      </c>
      <c r="C112" s="42"/>
      <c r="N112" s="30"/>
    </row>
    <row r="113" spans="11:14" ht="15.75">
      <c r="K113" s="43" t="s">
        <v>250</v>
      </c>
      <c r="N113" s="30"/>
    </row>
    <row r="114" spans="1:14" ht="15.75" customHeight="1">
      <c r="A114" s="237" t="s">
        <v>76</v>
      </c>
      <c r="B114" s="237" t="s">
        <v>24</v>
      </c>
      <c r="C114" s="243" t="s">
        <v>120</v>
      </c>
      <c r="D114" s="243"/>
      <c r="E114" s="243"/>
      <c r="F114" s="242" t="s">
        <v>77</v>
      </c>
      <c r="G114" s="242"/>
      <c r="H114" s="242" t="s">
        <v>78</v>
      </c>
      <c r="I114" s="242"/>
      <c r="J114" s="242" t="s">
        <v>121</v>
      </c>
      <c r="K114" s="242"/>
      <c r="N114" s="30"/>
    </row>
    <row r="115" spans="1:14" ht="15.75">
      <c r="A115" s="237"/>
      <c r="B115" s="237"/>
      <c r="C115" s="243"/>
      <c r="D115" s="243"/>
      <c r="E115" s="243"/>
      <c r="F115" s="242"/>
      <c r="G115" s="242"/>
      <c r="H115" s="242"/>
      <c r="I115" s="242"/>
      <c r="J115" s="242"/>
      <c r="K115" s="242"/>
      <c r="N115" s="30"/>
    </row>
    <row r="116" spans="1:14" ht="15.75">
      <c r="A116" s="12">
        <v>1</v>
      </c>
      <c r="B116" s="12">
        <v>2</v>
      </c>
      <c r="C116" s="271">
        <v>3</v>
      </c>
      <c r="D116" s="271"/>
      <c r="E116" s="271"/>
      <c r="F116" s="270">
        <v>4</v>
      </c>
      <c r="G116" s="270"/>
      <c r="H116" s="270">
        <v>5</v>
      </c>
      <c r="I116" s="270"/>
      <c r="J116" s="270">
        <v>6</v>
      </c>
      <c r="K116" s="270"/>
      <c r="N116" s="30"/>
    </row>
    <row r="117" spans="1:14" ht="84.75" customHeight="1" hidden="1" outlineLevel="1">
      <c r="A117" s="21" t="s">
        <v>37</v>
      </c>
      <c r="B117" s="58" t="s">
        <v>26</v>
      </c>
      <c r="C117" s="205" t="s">
        <v>79</v>
      </c>
      <c r="D117" s="248"/>
      <c r="E117" s="249"/>
      <c r="F117" s="244"/>
      <c r="G117" s="245"/>
      <c r="H117" s="235"/>
      <c r="I117" s="241"/>
      <c r="J117" s="235"/>
      <c r="K117" s="241"/>
      <c r="N117" s="30"/>
    </row>
    <row r="118" spans="1:14" ht="30.75" customHeight="1" outlineLevel="1">
      <c r="A118" s="161" t="s">
        <v>255</v>
      </c>
      <c r="B118" s="162" t="s">
        <v>208</v>
      </c>
      <c r="C118" s="453" t="s">
        <v>277</v>
      </c>
      <c r="D118" s="454"/>
      <c r="E118" s="454"/>
      <c r="F118" s="454"/>
      <c r="G118" s="454"/>
      <c r="H118" s="454"/>
      <c r="I118" s="454"/>
      <c r="J118" s="454"/>
      <c r="K118" s="455"/>
      <c r="N118" s="30"/>
    </row>
    <row r="119" spans="1:14" ht="22.5" customHeight="1" outlineLevel="1">
      <c r="A119" s="142" t="s">
        <v>213</v>
      </c>
      <c r="B119" s="58" t="s">
        <v>208</v>
      </c>
      <c r="C119" s="205" t="s">
        <v>207</v>
      </c>
      <c r="D119" s="206"/>
      <c r="E119" s="206"/>
      <c r="F119" s="206"/>
      <c r="G119" s="206"/>
      <c r="H119" s="206"/>
      <c r="I119" s="206"/>
      <c r="J119" s="206"/>
      <c r="K119" s="207"/>
      <c r="N119" s="30"/>
    </row>
    <row r="120" spans="1:14" ht="17.25" customHeight="1" outlineLevel="1">
      <c r="A120" s="412" t="s">
        <v>214</v>
      </c>
      <c r="B120" s="413"/>
      <c r="C120" s="413"/>
      <c r="D120" s="413"/>
      <c r="E120" s="413"/>
      <c r="F120" s="413"/>
      <c r="G120" s="413"/>
      <c r="H120" s="413"/>
      <c r="I120" s="413"/>
      <c r="J120" s="413"/>
      <c r="K120" s="414"/>
      <c r="N120" s="30"/>
    </row>
    <row r="121" spans="1:14" ht="37.5" customHeight="1" outlineLevel="1">
      <c r="A121" s="16">
        <v>1</v>
      </c>
      <c r="B121" s="59" t="s">
        <v>208</v>
      </c>
      <c r="C121" s="196" t="s">
        <v>215</v>
      </c>
      <c r="D121" s="197"/>
      <c r="E121" s="198"/>
      <c r="F121" s="244" t="s">
        <v>217</v>
      </c>
      <c r="G121" s="245"/>
      <c r="H121" s="235" t="s">
        <v>256</v>
      </c>
      <c r="I121" s="241"/>
      <c r="J121" s="235">
        <v>1</v>
      </c>
      <c r="K121" s="241"/>
      <c r="N121" s="30"/>
    </row>
    <row r="122" spans="1:14" ht="35.25" customHeight="1" outlineLevel="1">
      <c r="A122" s="16">
        <v>2</v>
      </c>
      <c r="B122" s="59" t="s">
        <v>208</v>
      </c>
      <c r="C122" s="196" t="s">
        <v>216</v>
      </c>
      <c r="D122" s="197"/>
      <c r="E122" s="198"/>
      <c r="F122" s="244" t="s">
        <v>217</v>
      </c>
      <c r="G122" s="245"/>
      <c r="H122" s="235" t="s">
        <v>257</v>
      </c>
      <c r="I122" s="241"/>
      <c r="J122" s="235">
        <v>26.5</v>
      </c>
      <c r="K122" s="241"/>
      <c r="N122" s="30"/>
    </row>
    <row r="123" spans="1:14" ht="18.75" customHeight="1" outlineLevel="1">
      <c r="A123" s="412" t="s">
        <v>83</v>
      </c>
      <c r="B123" s="413"/>
      <c r="C123" s="413"/>
      <c r="D123" s="413"/>
      <c r="E123" s="413"/>
      <c r="F123" s="413"/>
      <c r="G123" s="413"/>
      <c r="H123" s="413"/>
      <c r="I123" s="413"/>
      <c r="J123" s="413"/>
      <c r="K123" s="414"/>
      <c r="N123" s="30"/>
    </row>
    <row r="124" spans="1:14" ht="27.75" customHeight="1" outlineLevel="1">
      <c r="A124" s="16">
        <v>1</v>
      </c>
      <c r="B124" s="59" t="s">
        <v>208</v>
      </c>
      <c r="C124" s="196" t="s">
        <v>218</v>
      </c>
      <c r="D124" s="197"/>
      <c r="E124" s="198"/>
      <c r="F124" s="244" t="s">
        <v>85</v>
      </c>
      <c r="G124" s="245"/>
      <c r="H124" s="244" t="s">
        <v>224</v>
      </c>
      <c r="I124" s="245"/>
      <c r="J124" s="235">
        <v>500</v>
      </c>
      <c r="K124" s="241"/>
      <c r="N124" s="30"/>
    </row>
    <row r="125" spans="1:14" ht="33" customHeight="1" outlineLevel="1">
      <c r="A125" s="16">
        <v>2</v>
      </c>
      <c r="B125" s="59" t="s">
        <v>208</v>
      </c>
      <c r="C125" s="196" t="s">
        <v>219</v>
      </c>
      <c r="D125" s="197"/>
      <c r="E125" s="198"/>
      <c r="F125" s="244" t="s">
        <v>85</v>
      </c>
      <c r="G125" s="245"/>
      <c r="H125" s="244" t="s">
        <v>224</v>
      </c>
      <c r="I125" s="245"/>
      <c r="J125" s="235">
        <v>700</v>
      </c>
      <c r="K125" s="241"/>
      <c r="N125" s="30"/>
    </row>
    <row r="126" spans="1:14" ht="23.25" customHeight="1" outlineLevel="1">
      <c r="A126" s="412" t="s">
        <v>86</v>
      </c>
      <c r="B126" s="413"/>
      <c r="C126" s="413"/>
      <c r="D126" s="413"/>
      <c r="E126" s="413"/>
      <c r="F126" s="413"/>
      <c r="G126" s="413"/>
      <c r="H126" s="413"/>
      <c r="I126" s="413"/>
      <c r="J126" s="413"/>
      <c r="K126" s="414"/>
      <c r="N126" s="30"/>
    </row>
    <row r="127" spans="1:14" ht="24" customHeight="1" outlineLevel="1">
      <c r="A127" s="16">
        <v>1</v>
      </c>
      <c r="B127" s="59" t="s">
        <v>208</v>
      </c>
      <c r="C127" s="196" t="s">
        <v>220</v>
      </c>
      <c r="D127" s="197"/>
      <c r="E127" s="198"/>
      <c r="F127" s="244" t="s">
        <v>222</v>
      </c>
      <c r="G127" s="245"/>
      <c r="H127" s="235" t="s">
        <v>88</v>
      </c>
      <c r="I127" s="241"/>
      <c r="J127" s="235">
        <v>80.188</v>
      </c>
      <c r="K127" s="241"/>
      <c r="N127" s="30"/>
    </row>
    <row r="128" spans="1:14" ht="35.25" customHeight="1" outlineLevel="1">
      <c r="A128" s="16">
        <v>2</v>
      </c>
      <c r="B128" s="59" t="s">
        <v>208</v>
      </c>
      <c r="C128" s="196" t="s">
        <v>221</v>
      </c>
      <c r="D128" s="197"/>
      <c r="E128" s="198"/>
      <c r="F128" s="244" t="s">
        <v>222</v>
      </c>
      <c r="G128" s="245"/>
      <c r="H128" s="235" t="s">
        <v>88</v>
      </c>
      <c r="I128" s="241"/>
      <c r="J128" s="235">
        <v>5159.02</v>
      </c>
      <c r="K128" s="241"/>
      <c r="N128" s="30"/>
    </row>
    <row r="129" spans="1:14" ht="21.75" customHeight="1" outlineLevel="1">
      <c r="A129" s="412" t="s">
        <v>199</v>
      </c>
      <c r="B129" s="413"/>
      <c r="C129" s="413"/>
      <c r="D129" s="413"/>
      <c r="E129" s="413"/>
      <c r="F129" s="413"/>
      <c r="G129" s="413"/>
      <c r="H129" s="413"/>
      <c r="I129" s="413"/>
      <c r="J129" s="413"/>
      <c r="K129" s="414"/>
      <c r="N129" s="30"/>
    </row>
    <row r="130" spans="1:14" ht="36" customHeight="1" outlineLevel="1">
      <c r="A130" s="16">
        <v>1</v>
      </c>
      <c r="B130" s="59" t="s">
        <v>208</v>
      </c>
      <c r="C130" s="196" t="s">
        <v>223</v>
      </c>
      <c r="D130" s="197"/>
      <c r="E130" s="198"/>
      <c r="F130" s="244" t="s">
        <v>217</v>
      </c>
      <c r="G130" s="245"/>
      <c r="H130" s="244" t="s">
        <v>224</v>
      </c>
      <c r="I130" s="245"/>
      <c r="J130" s="235">
        <v>32000</v>
      </c>
      <c r="K130" s="241"/>
      <c r="N130" s="30"/>
    </row>
    <row r="131" spans="1:14" ht="37.5" customHeight="1" outlineLevel="1">
      <c r="A131" s="16">
        <v>2</v>
      </c>
      <c r="B131" s="59" t="s">
        <v>208</v>
      </c>
      <c r="C131" s="196" t="s">
        <v>226</v>
      </c>
      <c r="D131" s="197"/>
      <c r="E131" s="198"/>
      <c r="F131" s="244" t="s">
        <v>201</v>
      </c>
      <c r="G131" s="245"/>
      <c r="H131" s="235" t="s">
        <v>88</v>
      </c>
      <c r="I131" s="241"/>
      <c r="J131" s="235">
        <v>101</v>
      </c>
      <c r="K131" s="241"/>
      <c r="N131" s="30"/>
    </row>
    <row r="132" spans="1:14" ht="24" customHeight="1" outlineLevel="1">
      <c r="A132" s="142" t="s">
        <v>225</v>
      </c>
      <c r="B132" s="58" t="s">
        <v>208</v>
      </c>
      <c r="C132" s="205" t="s">
        <v>209</v>
      </c>
      <c r="D132" s="206"/>
      <c r="E132" s="206"/>
      <c r="F132" s="206"/>
      <c r="G132" s="206"/>
      <c r="H132" s="206"/>
      <c r="I132" s="206"/>
      <c r="J132" s="206"/>
      <c r="K132" s="207"/>
      <c r="N132" s="30"/>
    </row>
    <row r="133" spans="1:14" ht="30.75" customHeight="1" outlineLevel="1">
      <c r="A133" s="16">
        <v>1</v>
      </c>
      <c r="B133" s="59" t="s">
        <v>208</v>
      </c>
      <c r="C133" s="196" t="s">
        <v>215</v>
      </c>
      <c r="D133" s="197"/>
      <c r="E133" s="198"/>
      <c r="F133" s="244" t="s">
        <v>217</v>
      </c>
      <c r="G133" s="245"/>
      <c r="H133" s="235" t="s">
        <v>256</v>
      </c>
      <c r="I133" s="241"/>
      <c r="J133" s="235">
        <v>1</v>
      </c>
      <c r="K133" s="241"/>
      <c r="N133" s="30"/>
    </row>
    <row r="134" spans="1:14" ht="30.75" customHeight="1" outlineLevel="1">
      <c r="A134" s="16">
        <v>2</v>
      </c>
      <c r="B134" s="59" t="s">
        <v>208</v>
      </c>
      <c r="C134" s="196" t="s">
        <v>216</v>
      </c>
      <c r="D134" s="197"/>
      <c r="E134" s="198"/>
      <c r="F134" s="244" t="s">
        <v>217</v>
      </c>
      <c r="G134" s="245"/>
      <c r="H134" s="235" t="s">
        <v>257</v>
      </c>
      <c r="I134" s="241"/>
      <c r="J134" s="235">
        <v>32.5</v>
      </c>
      <c r="K134" s="241"/>
      <c r="N134" s="30"/>
    </row>
    <row r="135" spans="1:14" ht="18" customHeight="1" outlineLevel="1">
      <c r="A135" s="412" t="s">
        <v>83</v>
      </c>
      <c r="B135" s="413"/>
      <c r="C135" s="413"/>
      <c r="D135" s="413"/>
      <c r="E135" s="413"/>
      <c r="F135" s="413"/>
      <c r="G135" s="413"/>
      <c r="H135" s="413"/>
      <c r="I135" s="413"/>
      <c r="J135" s="413"/>
      <c r="K135" s="414"/>
      <c r="N135" s="30"/>
    </row>
    <row r="136" spans="1:14" ht="30.75" customHeight="1" outlineLevel="1">
      <c r="A136" s="16">
        <v>1</v>
      </c>
      <c r="B136" s="59" t="s">
        <v>208</v>
      </c>
      <c r="C136" s="196" t="s">
        <v>218</v>
      </c>
      <c r="D136" s="197"/>
      <c r="E136" s="198"/>
      <c r="F136" s="244" t="s">
        <v>85</v>
      </c>
      <c r="G136" s="245"/>
      <c r="H136" s="244" t="s">
        <v>224</v>
      </c>
      <c r="I136" s="245"/>
      <c r="J136" s="235">
        <v>54</v>
      </c>
      <c r="K136" s="241"/>
      <c r="N136" s="30"/>
    </row>
    <row r="137" spans="1:14" ht="30.75" customHeight="1" outlineLevel="1">
      <c r="A137" s="16">
        <v>2</v>
      </c>
      <c r="B137" s="59" t="s">
        <v>208</v>
      </c>
      <c r="C137" s="196" t="s">
        <v>219</v>
      </c>
      <c r="D137" s="197"/>
      <c r="E137" s="198"/>
      <c r="F137" s="244" t="s">
        <v>85</v>
      </c>
      <c r="G137" s="245"/>
      <c r="H137" s="244" t="s">
        <v>224</v>
      </c>
      <c r="I137" s="245"/>
      <c r="J137" s="235">
        <v>54</v>
      </c>
      <c r="K137" s="241"/>
      <c r="N137" s="30"/>
    </row>
    <row r="138" spans="1:14" ht="19.5" customHeight="1" outlineLevel="1">
      <c r="A138" s="412" t="s">
        <v>86</v>
      </c>
      <c r="B138" s="413"/>
      <c r="C138" s="413"/>
      <c r="D138" s="413"/>
      <c r="E138" s="413"/>
      <c r="F138" s="413"/>
      <c r="G138" s="413"/>
      <c r="H138" s="413"/>
      <c r="I138" s="413"/>
      <c r="J138" s="413"/>
      <c r="K138" s="414"/>
      <c r="N138" s="30"/>
    </row>
    <row r="139" spans="1:14" ht="33" customHeight="1" outlineLevel="1">
      <c r="A139" s="16">
        <v>1</v>
      </c>
      <c r="B139" s="59" t="s">
        <v>208</v>
      </c>
      <c r="C139" s="196" t="s">
        <v>220</v>
      </c>
      <c r="D139" s="197"/>
      <c r="E139" s="198"/>
      <c r="F139" s="244" t="s">
        <v>222</v>
      </c>
      <c r="G139" s="245"/>
      <c r="H139" s="235" t="s">
        <v>88</v>
      </c>
      <c r="I139" s="241"/>
      <c r="J139" s="256">
        <f>K57/J142*1000</f>
        <v>279.45205479452056</v>
      </c>
      <c r="K139" s="257"/>
      <c r="N139" s="30"/>
    </row>
    <row r="140" spans="1:14" ht="30.75" customHeight="1" outlineLevel="1">
      <c r="A140" s="16">
        <v>2</v>
      </c>
      <c r="B140" s="59" t="s">
        <v>208</v>
      </c>
      <c r="C140" s="196" t="s">
        <v>221</v>
      </c>
      <c r="D140" s="197"/>
      <c r="E140" s="198"/>
      <c r="F140" s="244" t="s">
        <v>222</v>
      </c>
      <c r="G140" s="245"/>
      <c r="H140" s="235" t="s">
        <v>88</v>
      </c>
      <c r="I140" s="241"/>
      <c r="J140" s="235">
        <v>5153.85</v>
      </c>
      <c r="K140" s="241"/>
      <c r="N140" s="30"/>
    </row>
    <row r="141" spans="1:14" ht="18" customHeight="1" outlineLevel="1">
      <c r="A141" s="412" t="s">
        <v>199</v>
      </c>
      <c r="B141" s="413"/>
      <c r="C141" s="413"/>
      <c r="D141" s="413"/>
      <c r="E141" s="413"/>
      <c r="F141" s="413"/>
      <c r="G141" s="413"/>
      <c r="H141" s="413"/>
      <c r="I141" s="413"/>
      <c r="J141" s="413"/>
      <c r="K141" s="414"/>
      <c r="N141" s="30"/>
    </row>
    <row r="142" spans="1:14" ht="30" customHeight="1" outlineLevel="1">
      <c r="A142" s="16">
        <v>1</v>
      </c>
      <c r="B142" s="59" t="s">
        <v>208</v>
      </c>
      <c r="C142" s="196" t="s">
        <v>223</v>
      </c>
      <c r="D142" s="197"/>
      <c r="E142" s="198"/>
      <c r="F142" s="244" t="s">
        <v>217</v>
      </c>
      <c r="G142" s="245"/>
      <c r="H142" s="244" t="s">
        <v>224</v>
      </c>
      <c r="I142" s="245"/>
      <c r="J142" s="235">
        <v>14600</v>
      </c>
      <c r="K142" s="241"/>
      <c r="N142" s="30"/>
    </row>
    <row r="143" spans="1:14" ht="33" customHeight="1" outlineLevel="1">
      <c r="A143" s="16">
        <v>2</v>
      </c>
      <c r="B143" s="59" t="s">
        <v>208</v>
      </c>
      <c r="C143" s="196" t="s">
        <v>226</v>
      </c>
      <c r="D143" s="197"/>
      <c r="E143" s="198"/>
      <c r="F143" s="244" t="s">
        <v>201</v>
      </c>
      <c r="G143" s="245"/>
      <c r="H143" s="235" t="s">
        <v>88</v>
      </c>
      <c r="I143" s="241"/>
      <c r="J143" s="235">
        <v>100</v>
      </c>
      <c r="K143" s="241"/>
      <c r="N143" s="30"/>
    </row>
    <row r="144" spans="1:14" s="143" customFormat="1" ht="33" customHeight="1" outlineLevel="1">
      <c r="A144" s="188" t="s">
        <v>260</v>
      </c>
      <c r="B144" s="189" t="s">
        <v>212</v>
      </c>
      <c r="C144" s="423" t="s">
        <v>229</v>
      </c>
      <c r="D144" s="424"/>
      <c r="E144" s="424"/>
      <c r="F144" s="424"/>
      <c r="G144" s="424"/>
      <c r="H144" s="424"/>
      <c r="I144" s="424"/>
      <c r="J144" s="424"/>
      <c r="K144" s="425"/>
      <c r="L144" s="182"/>
      <c r="M144" s="180"/>
      <c r="N144" s="182"/>
    </row>
    <row r="145" spans="1:14" s="143" customFormat="1" ht="58.5" customHeight="1">
      <c r="A145" s="111" t="s">
        <v>258</v>
      </c>
      <c r="B145" s="132" t="s">
        <v>212</v>
      </c>
      <c r="C145" s="416" t="s">
        <v>259</v>
      </c>
      <c r="D145" s="417"/>
      <c r="E145" s="417"/>
      <c r="F145" s="417"/>
      <c r="G145" s="417"/>
      <c r="H145" s="417"/>
      <c r="I145" s="417"/>
      <c r="J145" s="417"/>
      <c r="K145" s="418"/>
      <c r="L145" s="182"/>
      <c r="M145" s="180"/>
      <c r="N145" s="182"/>
    </row>
    <row r="146" spans="1:14" s="143" customFormat="1" ht="19.5" customHeight="1">
      <c r="A146" s="111"/>
      <c r="B146" s="112"/>
      <c r="C146" s="227" t="s">
        <v>80</v>
      </c>
      <c r="D146" s="228"/>
      <c r="E146" s="229"/>
      <c r="F146" s="341"/>
      <c r="G146" s="342"/>
      <c r="H146" s="281"/>
      <c r="I146" s="282"/>
      <c r="J146" s="281"/>
      <c r="K146" s="282"/>
      <c r="L146" s="182"/>
      <c r="M146" s="180"/>
      <c r="N146" s="182"/>
    </row>
    <row r="147" spans="1:14" s="143" customFormat="1" ht="23.25" customHeight="1">
      <c r="A147" s="115"/>
      <c r="B147" s="108"/>
      <c r="C147" s="422" t="s">
        <v>81</v>
      </c>
      <c r="D147" s="228"/>
      <c r="E147" s="229"/>
      <c r="F147" s="420" t="s">
        <v>181</v>
      </c>
      <c r="G147" s="421"/>
      <c r="H147" s="262" t="s">
        <v>133</v>
      </c>
      <c r="I147" s="263"/>
      <c r="J147" s="351">
        <f>I62</f>
        <v>141.25</v>
      </c>
      <c r="K147" s="352"/>
      <c r="L147" s="182"/>
      <c r="M147" s="180"/>
      <c r="N147" s="182"/>
    </row>
    <row r="148" spans="1:14" s="143" customFormat="1" ht="19.5" customHeight="1">
      <c r="A148" s="115"/>
      <c r="B148" s="108"/>
      <c r="C148" s="419" t="s">
        <v>83</v>
      </c>
      <c r="D148" s="228"/>
      <c r="E148" s="229"/>
      <c r="F148" s="420"/>
      <c r="G148" s="421"/>
      <c r="H148" s="281"/>
      <c r="I148" s="282"/>
      <c r="J148" s="281"/>
      <c r="K148" s="282"/>
      <c r="L148" s="182"/>
      <c r="M148" s="180"/>
      <c r="N148" s="182"/>
    </row>
    <row r="149" spans="1:14" s="143" customFormat="1" ht="19.5" customHeight="1">
      <c r="A149" s="115"/>
      <c r="B149" s="108"/>
      <c r="C149" s="422" t="s">
        <v>84</v>
      </c>
      <c r="D149" s="228"/>
      <c r="E149" s="229"/>
      <c r="F149" s="420" t="s">
        <v>85</v>
      </c>
      <c r="G149" s="421"/>
      <c r="H149" s="262" t="s">
        <v>133</v>
      </c>
      <c r="I149" s="263"/>
      <c r="J149" s="281">
        <v>85</v>
      </c>
      <c r="K149" s="282"/>
      <c r="L149" s="182"/>
      <c r="M149" s="180"/>
      <c r="N149" s="182"/>
    </row>
    <row r="150" spans="1:14" s="143" customFormat="1" ht="19.5" customHeight="1">
      <c r="A150" s="115"/>
      <c r="B150" s="108"/>
      <c r="C150" s="419" t="s">
        <v>86</v>
      </c>
      <c r="D150" s="228"/>
      <c r="E150" s="229"/>
      <c r="F150" s="420"/>
      <c r="G150" s="421"/>
      <c r="H150" s="281"/>
      <c r="I150" s="282"/>
      <c r="J150" s="281"/>
      <c r="K150" s="282"/>
      <c r="L150" s="182"/>
      <c r="M150" s="180"/>
      <c r="N150" s="182"/>
    </row>
    <row r="151" spans="1:14" s="143" customFormat="1" ht="19.5" customHeight="1">
      <c r="A151" s="115"/>
      <c r="B151" s="108"/>
      <c r="C151" s="422" t="s">
        <v>87</v>
      </c>
      <c r="D151" s="228"/>
      <c r="E151" s="229"/>
      <c r="F151" s="420" t="s">
        <v>82</v>
      </c>
      <c r="G151" s="421"/>
      <c r="H151" s="262" t="s">
        <v>88</v>
      </c>
      <c r="I151" s="263"/>
      <c r="J151" s="389">
        <f>J147/J149*1000</f>
        <v>1661.764705882353</v>
      </c>
      <c r="K151" s="390"/>
      <c r="L151" s="182"/>
      <c r="M151" s="180"/>
      <c r="N151" s="182"/>
    </row>
    <row r="152" spans="1:13" s="143" customFormat="1" ht="39.75" customHeight="1" hidden="1" outlineLevel="1" collapsed="1">
      <c r="A152" s="111" t="s">
        <v>39</v>
      </c>
      <c r="B152" s="112" t="s">
        <v>26</v>
      </c>
      <c r="C152" s="227" t="s">
        <v>40</v>
      </c>
      <c r="D152" s="228"/>
      <c r="E152" s="229"/>
      <c r="F152" s="341"/>
      <c r="G152" s="342"/>
      <c r="H152" s="281"/>
      <c r="I152" s="282"/>
      <c r="J152" s="281"/>
      <c r="K152" s="282"/>
      <c r="L152" s="182"/>
      <c r="M152" s="180"/>
    </row>
    <row r="153" spans="1:13" s="143" customFormat="1" ht="17.25" customHeight="1" outlineLevel="1">
      <c r="A153" s="115"/>
      <c r="B153" s="108"/>
      <c r="C153" s="419" t="s">
        <v>199</v>
      </c>
      <c r="D153" s="228"/>
      <c r="E153" s="229"/>
      <c r="F153" s="420"/>
      <c r="G153" s="421"/>
      <c r="H153" s="262"/>
      <c r="I153" s="263"/>
      <c r="J153" s="389"/>
      <c r="K153" s="390"/>
      <c r="L153" s="182"/>
      <c r="M153" s="180"/>
    </row>
    <row r="154" spans="1:13" s="143" customFormat="1" ht="19.5" customHeight="1" outlineLevel="1">
      <c r="A154" s="115"/>
      <c r="B154" s="108"/>
      <c r="C154" s="422" t="s">
        <v>200</v>
      </c>
      <c r="D154" s="228"/>
      <c r="E154" s="229"/>
      <c r="F154" s="420" t="s">
        <v>201</v>
      </c>
      <c r="G154" s="421"/>
      <c r="H154" s="262" t="s">
        <v>88</v>
      </c>
      <c r="I154" s="263"/>
      <c r="J154" s="389">
        <v>100</v>
      </c>
      <c r="K154" s="390"/>
      <c r="L154" s="182"/>
      <c r="M154" s="180"/>
    </row>
    <row r="155" spans="1:13" s="143" customFormat="1" ht="27.75" customHeight="1" hidden="1">
      <c r="A155" s="111" t="s">
        <v>262</v>
      </c>
      <c r="B155" s="132" t="s">
        <v>212</v>
      </c>
      <c r="C155" s="416" t="s">
        <v>261</v>
      </c>
      <c r="D155" s="417"/>
      <c r="E155" s="417"/>
      <c r="F155" s="417"/>
      <c r="G155" s="417"/>
      <c r="H155" s="417"/>
      <c r="I155" s="417"/>
      <c r="J155" s="417"/>
      <c r="K155" s="418"/>
      <c r="L155" s="182"/>
      <c r="M155" s="180"/>
    </row>
    <row r="156" spans="1:13" s="143" customFormat="1" ht="19.5" customHeight="1" hidden="1">
      <c r="A156" s="111"/>
      <c r="B156" s="112"/>
      <c r="C156" s="227" t="s">
        <v>80</v>
      </c>
      <c r="D156" s="228"/>
      <c r="E156" s="229"/>
      <c r="F156" s="341"/>
      <c r="G156" s="342"/>
      <c r="H156" s="281"/>
      <c r="I156" s="282"/>
      <c r="J156" s="281"/>
      <c r="K156" s="282"/>
      <c r="L156" s="182"/>
      <c r="M156" s="180"/>
    </row>
    <row r="157" spans="1:13" s="143" customFormat="1" ht="23.25" customHeight="1" hidden="1">
      <c r="A157" s="111"/>
      <c r="B157" s="112"/>
      <c r="C157" s="311" t="s">
        <v>89</v>
      </c>
      <c r="D157" s="228"/>
      <c r="E157" s="229"/>
      <c r="F157" s="420" t="s">
        <v>181</v>
      </c>
      <c r="G157" s="421"/>
      <c r="H157" s="262" t="s">
        <v>202</v>
      </c>
      <c r="I157" s="263"/>
      <c r="J157" s="426">
        <f>I64</f>
        <v>50.8</v>
      </c>
      <c r="K157" s="427"/>
      <c r="L157" s="182"/>
      <c r="M157" s="180"/>
    </row>
    <row r="158" spans="1:14" s="143" customFormat="1" ht="19.5" customHeight="1" hidden="1">
      <c r="A158" s="111"/>
      <c r="B158" s="112"/>
      <c r="C158" s="419" t="s">
        <v>83</v>
      </c>
      <c r="D158" s="228"/>
      <c r="E158" s="229"/>
      <c r="F158" s="341"/>
      <c r="G158" s="342"/>
      <c r="H158" s="285"/>
      <c r="I158" s="286"/>
      <c r="J158" s="393"/>
      <c r="K158" s="394"/>
      <c r="L158" s="182"/>
      <c r="M158" s="190"/>
      <c r="N158" s="190"/>
    </row>
    <row r="159" spans="1:14" s="143" customFormat="1" ht="19.5" customHeight="1" hidden="1">
      <c r="A159" s="111"/>
      <c r="B159" s="112"/>
      <c r="C159" s="428" t="s">
        <v>106</v>
      </c>
      <c r="D159" s="228"/>
      <c r="E159" s="229"/>
      <c r="F159" s="281" t="s">
        <v>85</v>
      </c>
      <c r="G159" s="282"/>
      <c r="H159" s="262" t="s">
        <v>202</v>
      </c>
      <c r="I159" s="263"/>
      <c r="J159" s="295">
        <v>254</v>
      </c>
      <c r="K159" s="296"/>
      <c r="L159" s="182"/>
      <c r="M159" s="191"/>
      <c r="N159" s="192"/>
    </row>
    <row r="160" spans="1:14" s="143" customFormat="1" ht="19.5" customHeight="1" hidden="1">
      <c r="A160" s="111"/>
      <c r="B160" s="112"/>
      <c r="C160" s="419" t="s">
        <v>86</v>
      </c>
      <c r="D160" s="228"/>
      <c r="E160" s="229"/>
      <c r="F160" s="341"/>
      <c r="G160" s="342"/>
      <c r="H160" s="285"/>
      <c r="I160" s="286"/>
      <c r="J160" s="393"/>
      <c r="K160" s="394"/>
      <c r="L160" s="182"/>
      <c r="M160" s="191"/>
      <c r="N160" s="190"/>
    </row>
    <row r="161" spans="1:13" s="143" customFormat="1" ht="19.5" customHeight="1" hidden="1">
      <c r="A161" s="111"/>
      <c r="B161" s="112"/>
      <c r="C161" s="429" t="s">
        <v>91</v>
      </c>
      <c r="D161" s="228"/>
      <c r="E161" s="229"/>
      <c r="F161" s="281" t="s">
        <v>82</v>
      </c>
      <c r="G161" s="282"/>
      <c r="H161" s="262" t="s">
        <v>88</v>
      </c>
      <c r="I161" s="263"/>
      <c r="J161" s="262">
        <f>J157/J159*1000</f>
        <v>199.99999999999997</v>
      </c>
      <c r="K161" s="263"/>
      <c r="L161" s="182"/>
      <c r="M161" s="180"/>
    </row>
    <row r="162" spans="1:13" s="143" customFormat="1" ht="19.5" customHeight="1" hidden="1">
      <c r="A162" s="115"/>
      <c r="B162" s="108"/>
      <c r="C162" s="419" t="s">
        <v>199</v>
      </c>
      <c r="D162" s="228"/>
      <c r="E162" s="229"/>
      <c r="F162" s="420"/>
      <c r="G162" s="421"/>
      <c r="H162" s="262"/>
      <c r="I162" s="263"/>
      <c r="J162" s="389"/>
      <c r="K162" s="390"/>
      <c r="L162" s="182"/>
      <c r="M162" s="180"/>
    </row>
    <row r="163" spans="1:13" s="143" customFormat="1" ht="19.5" customHeight="1" hidden="1">
      <c r="A163" s="115"/>
      <c r="B163" s="108"/>
      <c r="C163" s="422" t="s">
        <v>200</v>
      </c>
      <c r="D163" s="228"/>
      <c r="E163" s="229"/>
      <c r="F163" s="420" t="s">
        <v>201</v>
      </c>
      <c r="G163" s="421"/>
      <c r="H163" s="262" t="s">
        <v>88</v>
      </c>
      <c r="I163" s="263"/>
      <c r="J163" s="389">
        <v>100</v>
      </c>
      <c r="K163" s="390"/>
      <c r="L163" s="182"/>
      <c r="M163" s="180"/>
    </row>
    <row r="164" spans="1:13" s="143" customFormat="1" ht="24.75" customHeight="1">
      <c r="A164" s="111" t="s">
        <v>262</v>
      </c>
      <c r="B164" s="132" t="s">
        <v>212</v>
      </c>
      <c r="C164" s="416" t="s">
        <v>285</v>
      </c>
      <c r="D164" s="417"/>
      <c r="E164" s="417"/>
      <c r="F164" s="417"/>
      <c r="G164" s="417"/>
      <c r="H164" s="417"/>
      <c r="I164" s="417"/>
      <c r="J164" s="417"/>
      <c r="K164" s="418"/>
      <c r="L164" s="182"/>
      <c r="M164" s="180"/>
    </row>
    <row r="165" spans="1:13" s="143" customFormat="1" ht="19.5" customHeight="1">
      <c r="A165" s="115"/>
      <c r="B165" s="108"/>
      <c r="C165" s="227" t="s">
        <v>80</v>
      </c>
      <c r="D165" s="230"/>
      <c r="E165" s="231"/>
      <c r="F165" s="341"/>
      <c r="G165" s="342"/>
      <c r="H165" s="285"/>
      <c r="I165" s="286"/>
      <c r="J165" s="285"/>
      <c r="K165" s="286"/>
      <c r="L165" s="182"/>
      <c r="M165" s="180"/>
    </row>
    <row r="166" spans="1:13" s="143" customFormat="1" ht="24" customHeight="1">
      <c r="A166" s="115"/>
      <c r="B166" s="108"/>
      <c r="C166" s="232" t="s">
        <v>92</v>
      </c>
      <c r="D166" s="233"/>
      <c r="E166" s="234"/>
      <c r="F166" s="420" t="s">
        <v>181</v>
      </c>
      <c r="G166" s="421"/>
      <c r="H166" s="262" t="s">
        <v>202</v>
      </c>
      <c r="I166" s="263"/>
      <c r="J166" s="351">
        <f>I65</f>
        <v>2036.819</v>
      </c>
      <c r="K166" s="352"/>
      <c r="L166" s="182"/>
      <c r="M166" s="180"/>
    </row>
    <row r="167" spans="1:13" s="143" customFormat="1" ht="19.5" customHeight="1">
      <c r="A167" s="115"/>
      <c r="B167" s="108"/>
      <c r="C167" s="215" t="s">
        <v>83</v>
      </c>
      <c r="D167" s="216"/>
      <c r="E167" s="217"/>
      <c r="F167" s="341"/>
      <c r="G167" s="342"/>
      <c r="H167" s="285"/>
      <c r="I167" s="286"/>
      <c r="J167" s="393"/>
      <c r="K167" s="394"/>
      <c r="L167" s="182"/>
      <c r="M167" s="180"/>
    </row>
    <row r="168" spans="1:13" s="143" customFormat="1" ht="19.5" customHeight="1">
      <c r="A168" s="115"/>
      <c r="B168" s="108"/>
      <c r="C168" s="218" t="s">
        <v>106</v>
      </c>
      <c r="D168" s="219"/>
      <c r="E168" s="220"/>
      <c r="F168" s="281" t="s">
        <v>85</v>
      </c>
      <c r="G168" s="282"/>
      <c r="H168" s="262" t="s">
        <v>202</v>
      </c>
      <c r="I168" s="263"/>
      <c r="J168" s="295">
        <v>3130</v>
      </c>
      <c r="K168" s="296"/>
      <c r="L168" s="182"/>
      <c r="M168" s="180"/>
    </row>
    <row r="169" spans="1:13" s="143" customFormat="1" ht="19.5" customHeight="1">
      <c r="A169" s="115"/>
      <c r="B169" s="108"/>
      <c r="C169" s="215" t="s">
        <v>86</v>
      </c>
      <c r="D169" s="216"/>
      <c r="E169" s="217"/>
      <c r="F169" s="341"/>
      <c r="G169" s="342"/>
      <c r="H169" s="285"/>
      <c r="I169" s="286"/>
      <c r="J169" s="285"/>
      <c r="K169" s="286"/>
      <c r="L169" s="182"/>
      <c r="M169" s="180"/>
    </row>
    <row r="170" spans="1:13" s="143" customFormat="1" ht="19.5" customHeight="1">
      <c r="A170" s="115"/>
      <c r="B170" s="108"/>
      <c r="C170" s="218" t="s">
        <v>91</v>
      </c>
      <c r="D170" s="219"/>
      <c r="E170" s="220"/>
      <c r="F170" s="281" t="s">
        <v>82</v>
      </c>
      <c r="G170" s="282"/>
      <c r="H170" s="262" t="s">
        <v>88</v>
      </c>
      <c r="I170" s="263"/>
      <c r="J170" s="262">
        <f>J166/J168*1000</f>
        <v>650.7408945686901</v>
      </c>
      <c r="K170" s="263"/>
      <c r="L170" s="182"/>
      <c r="M170" s="180"/>
    </row>
    <row r="171" spans="1:13" s="143" customFormat="1" ht="163.5" customHeight="1" hidden="1">
      <c r="A171" s="115"/>
      <c r="B171" s="108"/>
      <c r="F171" s="281"/>
      <c r="G171" s="282"/>
      <c r="H171" s="262"/>
      <c r="I171" s="263"/>
      <c r="J171" s="262"/>
      <c r="K171" s="263"/>
      <c r="L171" s="182"/>
      <c r="M171" s="180"/>
    </row>
    <row r="172" spans="1:13" s="143" customFormat="1" ht="19.5" customHeight="1" hidden="1">
      <c r="A172" s="115"/>
      <c r="B172" s="108"/>
      <c r="F172" s="281"/>
      <c r="G172" s="282"/>
      <c r="H172" s="262"/>
      <c r="I172" s="263"/>
      <c r="J172" s="262"/>
      <c r="K172" s="263"/>
      <c r="L172" s="182"/>
      <c r="M172" s="180"/>
    </row>
    <row r="173" spans="1:13" s="143" customFormat="1" ht="19.5" customHeight="1" hidden="1">
      <c r="A173" s="115"/>
      <c r="B173" s="108"/>
      <c r="F173" s="281" t="s">
        <v>82</v>
      </c>
      <c r="G173" s="282"/>
      <c r="H173" s="262" t="s">
        <v>135</v>
      </c>
      <c r="I173" s="263"/>
      <c r="J173" s="283"/>
      <c r="K173" s="284"/>
      <c r="L173" s="182"/>
      <c r="M173" s="180"/>
    </row>
    <row r="174" spans="1:13" s="143" customFormat="1" ht="19.5" customHeight="1" hidden="1">
      <c r="A174" s="115"/>
      <c r="B174" s="108"/>
      <c r="F174" s="341"/>
      <c r="G174" s="342"/>
      <c r="H174" s="285"/>
      <c r="I174" s="286"/>
      <c r="J174" s="262"/>
      <c r="K174" s="263"/>
      <c r="L174" s="182"/>
      <c r="M174" s="180"/>
    </row>
    <row r="175" spans="1:13" s="143" customFormat="1" ht="19.5" customHeight="1" hidden="1">
      <c r="A175" s="115"/>
      <c r="B175" s="108"/>
      <c r="F175" s="281" t="s">
        <v>85</v>
      </c>
      <c r="G175" s="282"/>
      <c r="H175" s="262" t="s">
        <v>133</v>
      </c>
      <c r="I175" s="263"/>
      <c r="J175" s="295"/>
      <c r="K175" s="296"/>
      <c r="L175" s="182"/>
      <c r="M175" s="180"/>
    </row>
    <row r="176" spans="1:13" s="143" customFormat="1" ht="19.5" customHeight="1" hidden="1">
      <c r="A176" s="115"/>
      <c r="B176" s="108"/>
      <c r="F176" s="341"/>
      <c r="G176" s="342"/>
      <c r="H176" s="285"/>
      <c r="I176" s="286"/>
      <c r="J176" s="262"/>
      <c r="K176" s="263"/>
      <c r="L176" s="182"/>
      <c r="M176" s="180"/>
    </row>
    <row r="177" spans="1:13" s="143" customFormat="1" ht="19.5" customHeight="1" hidden="1">
      <c r="A177" s="115"/>
      <c r="B177" s="108"/>
      <c r="F177" s="281" t="s">
        <v>82</v>
      </c>
      <c r="G177" s="282"/>
      <c r="H177" s="262" t="s">
        <v>88</v>
      </c>
      <c r="I177" s="263"/>
      <c r="J177" s="283"/>
      <c r="K177" s="284"/>
      <c r="L177" s="182"/>
      <c r="M177" s="180"/>
    </row>
    <row r="178" spans="1:13" s="143" customFormat="1" ht="37.5" customHeight="1" hidden="1" outlineLevel="1">
      <c r="A178" s="111" t="s">
        <v>41</v>
      </c>
      <c r="B178" s="112" t="s">
        <v>26</v>
      </c>
      <c r="C178" s="383" t="s">
        <v>27</v>
      </c>
      <c r="D178" s="384"/>
      <c r="E178" s="385"/>
      <c r="F178" s="281"/>
      <c r="G178" s="282"/>
      <c r="H178" s="281"/>
      <c r="I178" s="282"/>
      <c r="J178" s="281"/>
      <c r="K178" s="282"/>
      <c r="L178" s="182"/>
      <c r="M178" s="180"/>
    </row>
    <row r="179" spans="1:13" s="143" customFormat="1" ht="19.5" customHeight="1" outlineLevel="1">
      <c r="A179" s="115"/>
      <c r="B179" s="108"/>
      <c r="C179" s="419" t="s">
        <v>199</v>
      </c>
      <c r="D179" s="228"/>
      <c r="E179" s="229"/>
      <c r="F179" s="420"/>
      <c r="G179" s="421"/>
      <c r="H179" s="262"/>
      <c r="I179" s="263"/>
      <c r="J179" s="389"/>
      <c r="K179" s="390"/>
      <c r="L179" s="182"/>
      <c r="M179" s="180"/>
    </row>
    <row r="180" spans="1:13" s="143" customFormat="1" ht="19.5" customHeight="1" outlineLevel="1">
      <c r="A180" s="115"/>
      <c r="B180" s="108"/>
      <c r="C180" s="422" t="s">
        <v>200</v>
      </c>
      <c r="D180" s="228"/>
      <c r="E180" s="229"/>
      <c r="F180" s="420" t="s">
        <v>201</v>
      </c>
      <c r="G180" s="421"/>
      <c r="H180" s="262" t="s">
        <v>88</v>
      </c>
      <c r="I180" s="263"/>
      <c r="J180" s="389">
        <v>100</v>
      </c>
      <c r="K180" s="390"/>
      <c r="L180" s="182"/>
      <c r="M180" s="180"/>
    </row>
    <row r="181" spans="1:13" s="143" customFormat="1" ht="51.75" customHeight="1" hidden="1">
      <c r="A181" s="111" t="s">
        <v>264</v>
      </c>
      <c r="B181" s="132" t="s">
        <v>212</v>
      </c>
      <c r="C181" s="430" t="s">
        <v>265</v>
      </c>
      <c r="D181" s="431"/>
      <c r="E181" s="431"/>
      <c r="F181" s="431"/>
      <c r="G181" s="431"/>
      <c r="H181" s="431"/>
      <c r="I181" s="431"/>
      <c r="J181" s="431"/>
      <c r="K181" s="432"/>
      <c r="L181" s="182"/>
      <c r="M181" s="180"/>
    </row>
    <row r="182" spans="1:13" s="143" customFormat="1" ht="15.75" customHeight="1" hidden="1">
      <c r="A182" s="115"/>
      <c r="B182" s="108"/>
      <c r="C182" s="227" t="s">
        <v>80</v>
      </c>
      <c r="D182" s="230"/>
      <c r="E182" s="231"/>
      <c r="F182" s="341"/>
      <c r="G182" s="342"/>
      <c r="H182" s="281"/>
      <c r="I182" s="282"/>
      <c r="J182" s="281"/>
      <c r="K182" s="282"/>
      <c r="L182" s="182"/>
      <c r="M182" s="180"/>
    </row>
    <row r="183" spans="1:13" s="143" customFormat="1" ht="19.5" customHeight="1" hidden="1">
      <c r="A183" s="115"/>
      <c r="B183" s="108"/>
      <c r="C183" s="311" t="s">
        <v>93</v>
      </c>
      <c r="D183" s="312"/>
      <c r="E183" s="313"/>
      <c r="F183" s="420" t="s">
        <v>181</v>
      </c>
      <c r="G183" s="421"/>
      <c r="H183" s="262" t="s">
        <v>202</v>
      </c>
      <c r="I183" s="263"/>
      <c r="J183" s="351">
        <f>I67</f>
        <v>16.95</v>
      </c>
      <c r="K183" s="352"/>
      <c r="L183" s="182"/>
      <c r="M183" s="180"/>
    </row>
    <row r="184" spans="1:13" s="143" customFormat="1" ht="15.75" customHeight="1" hidden="1">
      <c r="A184" s="115"/>
      <c r="B184" s="108"/>
      <c r="C184" s="215" t="s">
        <v>83</v>
      </c>
      <c r="D184" s="216"/>
      <c r="E184" s="217"/>
      <c r="F184" s="341"/>
      <c r="G184" s="342"/>
      <c r="H184" s="281"/>
      <c r="I184" s="282"/>
      <c r="J184" s="281"/>
      <c r="K184" s="282"/>
      <c r="L184" s="182"/>
      <c r="M184" s="180"/>
    </row>
    <row r="185" spans="1:13" s="143" customFormat="1" ht="19.5" customHeight="1" hidden="1">
      <c r="A185" s="115"/>
      <c r="B185" s="108"/>
      <c r="C185" s="218" t="s">
        <v>106</v>
      </c>
      <c r="D185" s="219"/>
      <c r="E185" s="220"/>
      <c r="F185" s="281" t="s">
        <v>85</v>
      </c>
      <c r="G185" s="282"/>
      <c r="H185" s="262" t="s">
        <v>202</v>
      </c>
      <c r="I185" s="263"/>
      <c r="J185" s="281">
        <v>3</v>
      </c>
      <c r="K185" s="282"/>
      <c r="L185" s="182"/>
      <c r="M185" s="180"/>
    </row>
    <row r="186" spans="1:13" s="143" customFormat="1" ht="15.75" customHeight="1" hidden="1">
      <c r="A186" s="115"/>
      <c r="B186" s="108"/>
      <c r="C186" s="215" t="s">
        <v>86</v>
      </c>
      <c r="D186" s="216"/>
      <c r="E186" s="217"/>
      <c r="F186" s="341"/>
      <c r="G186" s="342"/>
      <c r="H186" s="281"/>
      <c r="I186" s="282"/>
      <c r="J186" s="281"/>
      <c r="K186" s="282"/>
      <c r="L186" s="182"/>
      <c r="M186" s="180"/>
    </row>
    <row r="187" spans="1:13" s="143" customFormat="1" ht="19.5" customHeight="1" hidden="1">
      <c r="A187" s="115"/>
      <c r="B187" s="108"/>
      <c r="C187" s="433" t="s">
        <v>94</v>
      </c>
      <c r="D187" s="434"/>
      <c r="E187" s="435"/>
      <c r="F187" s="281" t="s">
        <v>95</v>
      </c>
      <c r="G187" s="282"/>
      <c r="H187" s="262" t="s">
        <v>88</v>
      </c>
      <c r="I187" s="263"/>
      <c r="J187" s="262">
        <f>J183/J185/12*1000</f>
        <v>470.83333333333326</v>
      </c>
      <c r="K187" s="263"/>
      <c r="L187" s="182"/>
      <c r="M187" s="180"/>
    </row>
    <row r="188" spans="1:13" s="143" customFormat="1" ht="16.5" customHeight="1" hidden="1">
      <c r="A188" s="115"/>
      <c r="B188" s="108"/>
      <c r="C188" s="419" t="s">
        <v>199</v>
      </c>
      <c r="D188" s="228"/>
      <c r="E188" s="229"/>
      <c r="F188" s="420"/>
      <c r="G188" s="421"/>
      <c r="H188" s="262"/>
      <c r="I188" s="263"/>
      <c r="J188" s="389"/>
      <c r="K188" s="390"/>
      <c r="L188" s="182"/>
      <c r="M188" s="180"/>
    </row>
    <row r="189" spans="1:13" s="143" customFormat="1" ht="17.25" customHeight="1" hidden="1">
      <c r="A189" s="115"/>
      <c r="B189" s="108"/>
      <c r="C189" s="422" t="s">
        <v>200</v>
      </c>
      <c r="D189" s="228"/>
      <c r="E189" s="229"/>
      <c r="F189" s="420" t="s">
        <v>201</v>
      </c>
      <c r="G189" s="421"/>
      <c r="H189" s="262" t="s">
        <v>88</v>
      </c>
      <c r="I189" s="263"/>
      <c r="J189" s="389">
        <v>100</v>
      </c>
      <c r="K189" s="390"/>
      <c r="L189" s="182"/>
      <c r="M189" s="180"/>
    </row>
    <row r="190" spans="1:13" s="143" customFormat="1" ht="25.5" customHeight="1" hidden="1">
      <c r="A190" s="111" t="s">
        <v>266</v>
      </c>
      <c r="B190" s="132" t="s">
        <v>212</v>
      </c>
      <c r="C190" s="436" t="s">
        <v>267</v>
      </c>
      <c r="D190" s="437"/>
      <c r="E190" s="437"/>
      <c r="F190" s="437"/>
      <c r="G190" s="437"/>
      <c r="H190" s="437"/>
      <c r="I190" s="437"/>
      <c r="J190" s="437"/>
      <c r="K190" s="438"/>
      <c r="L190" s="182"/>
      <c r="M190" s="180"/>
    </row>
    <row r="191" spans="1:13" s="143" customFormat="1" ht="19.5" customHeight="1" hidden="1">
      <c r="A191" s="111"/>
      <c r="B191" s="112"/>
      <c r="C191" s="227" t="s">
        <v>80</v>
      </c>
      <c r="D191" s="230"/>
      <c r="E191" s="231"/>
      <c r="F191" s="341"/>
      <c r="G191" s="342"/>
      <c r="H191" s="281"/>
      <c r="I191" s="282"/>
      <c r="J191" s="281"/>
      <c r="K191" s="282"/>
      <c r="L191" s="182"/>
      <c r="M191" s="180"/>
    </row>
    <row r="192" spans="1:13" s="143" customFormat="1" ht="27.75" customHeight="1" hidden="1">
      <c r="A192" s="111"/>
      <c r="B192" s="112"/>
      <c r="C192" s="232" t="s">
        <v>96</v>
      </c>
      <c r="D192" s="233"/>
      <c r="E192" s="234"/>
      <c r="F192" s="420" t="s">
        <v>181</v>
      </c>
      <c r="G192" s="421"/>
      <c r="H192" s="262" t="s">
        <v>202</v>
      </c>
      <c r="I192" s="263"/>
      <c r="J192" s="351">
        <f>I68</f>
        <v>48</v>
      </c>
      <c r="K192" s="352"/>
      <c r="L192" s="182"/>
      <c r="M192" s="180"/>
    </row>
    <row r="193" spans="1:13" s="143" customFormat="1" ht="19.5" customHeight="1" hidden="1">
      <c r="A193" s="111"/>
      <c r="B193" s="112"/>
      <c r="C193" s="215" t="s">
        <v>83</v>
      </c>
      <c r="D193" s="216"/>
      <c r="E193" s="217"/>
      <c r="F193" s="341"/>
      <c r="G193" s="342"/>
      <c r="H193" s="285"/>
      <c r="I193" s="286"/>
      <c r="J193" s="285"/>
      <c r="K193" s="286"/>
      <c r="L193" s="182"/>
      <c r="M193" s="180"/>
    </row>
    <row r="194" spans="1:13" s="143" customFormat="1" ht="19.5" customHeight="1" hidden="1">
      <c r="A194" s="111"/>
      <c r="B194" s="112"/>
      <c r="C194" s="218" t="s">
        <v>106</v>
      </c>
      <c r="D194" s="219"/>
      <c r="E194" s="220"/>
      <c r="F194" s="281" t="s">
        <v>85</v>
      </c>
      <c r="G194" s="282"/>
      <c r="H194" s="262" t="s">
        <v>202</v>
      </c>
      <c r="I194" s="263"/>
      <c r="J194" s="295">
        <v>11</v>
      </c>
      <c r="K194" s="296"/>
      <c r="L194" s="182"/>
      <c r="M194" s="180"/>
    </row>
    <row r="195" spans="1:13" s="143" customFormat="1" ht="19.5" customHeight="1" hidden="1">
      <c r="A195" s="111"/>
      <c r="B195" s="112"/>
      <c r="C195" s="215" t="s">
        <v>86</v>
      </c>
      <c r="D195" s="216"/>
      <c r="E195" s="217"/>
      <c r="F195" s="341"/>
      <c r="G195" s="342"/>
      <c r="H195" s="285"/>
      <c r="I195" s="286"/>
      <c r="J195" s="285"/>
      <c r="K195" s="286"/>
      <c r="L195" s="182"/>
      <c r="M195" s="180"/>
    </row>
    <row r="196" spans="1:13" s="143" customFormat="1" ht="19.5" customHeight="1" hidden="1">
      <c r="A196" s="115"/>
      <c r="B196" s="108"/>
      <c r="C196" s="433" t="s">
        <v>94</v>
      </c>
      <c r="D196" s="434"/>
      <c r="E196" s="435"/>
      <c r="F196" s="281" t="s">
        <v>95</v>
      </c>
      <c r="G196" s="282"/>
      <c r="H196" s="262" t="s">
        <v>88</v>
      </c>
      <c r="I196" s="263"/>
      <c r="J196" s="262">
        <v>500</v>
      </c>
      <c r="K196" s="263"/>
      <c r="L196" s="182"/>
      <c r="M196" s="180"/>
    </row>
    <row r="197" spans="1:13" s="143" customFormat="1" ht="60" customHeight="1" hidden="1" outlineLevel="1">
      <c r="A197" s="111" t="s">
        <v>43</v>
      </c>
      <c r="B197" s="112" t="s">
        <v>26</v>
      </c>
      <c r="C197" s="383" t="s">
        <v>28</v>
      </c>
      <c r="D197" s="384"/>
      <c r="E197" s="385"/>
      <c r="F197" s="281"/>
      <c r="G197" s="282"/>
      <c r="H197" s="285"/>
      <c r="I197" s="286"/>
      <c r="J197" s="285"/>
      <c r="K197" s="286"/>
      <c r="L197" s="182"/>
      <c r="M197" s="180"/>
    </row>
    <row r="198" spans="1:13" s="143" customFormat="1" ht="18" customHeight="1" hidden="1" outlineLevel="1">
      <c r="A198" s="115"/>
      <c r="B198" s="108"/>
      <c r="C198" s="419" t="s">
        <v>199</v>
      </c>
      <c r="D198" s="228"/>
      <c r="E198" s="229"/>
      <c r="F198" s="420"/>
      <c r="G198" s="421"/>
      <c r="H198" s="262"/>
      <c r="I198" s="263"/>
      <c r="J198" s="389"/>
      <c r="K198" s="390"/>
      <c r="L198" s="182"/>
      <c r="M198" s="180"/>
    </row>
    <row r="199" spans="1:13" s="143" customFormat="1" ht="20.25" customHeight="1" hidden="1" outlineLevel="1">
      <c r="A199" s="115"/>
      <c r="B199" s="108"/>
      <c r="C199" s="422" t="s">
        <v>200</v>
      </c>
      <c r="D199" s="228"/>
      <c r="E199" s="229"/>
      <c r="F199" s="420" t="s">
        <v>201</v>
      </c>
      <c r="G199" s="421"/>
      <c r="H199" s="262" t="s">
        <v>88</v>
      </c>
      <c r="I199" s="263"/>
      <c r="J199" s="389">
        <v>100</v>
      </c>
      <c r="K199" s="390"/>
      <c r="L199" s="182"/>
      <c r="M199" s="180"/>
    </row>
    <row r="200" spans="1:13" s="143" customFormat="1" ht="34.5" customHeight="1" hidden="1">
      <c r="A200" s="111" t="s">
        <v>268</v>
      </c>
      <c r="B200" s="132" t="s">
        <v>212</v>
      </c>
      <c r="C200" s="439" t="s">
        <v>269</v>
      </c>
      <c r="D200" s="440"/>
      <c r="E200" s="440"/>
      <c r="F200" s="440"/>
      <c r="G200" s="440"/>
      <c r="H200" s="440"/>
      <c r="I200" s="440"/>
      <c r="J200" s="440"/>
      <c r="K200" s="441"/>
      <c r="L200" s="182"/>
      <c r="M200" s="180"/>
    </row>
    <row r="201" spans="1:13" s="143" customFormat="1" ht="15.75" customHeight="1" hidden="1">
      <c r="A201" s="111"/>
      <c r="B201" s="112"/>
      <c r="C201" s="227" t="s">
        <v>80</v>
      </c>
      <c r="D201" s="230"/>
      <c r="E201" s="231"/>
      <c r="F201" s="341"/>
      <c r="G201" s="342"/>
      <c r="H201" s="442"/>
      <c r="I201" s="443"/>
      <c r="J201" s="442"/>
      <c r="K201" s="443"/>
      <c r="L201" s="182"/>
      <c r="M201" s="180"/>
    </row>
    <row r="202" spans="1:13" s="143" customFormat="1" ht="19.5" customHeight="1" hidden="1">
      <c r="A202" s="111"/>
      <c r="B202" s="112"/>
      <c r="C202" s="311" t="s">
        <v>92</v>
      </c>
      <c r="D202" s="312"/>
      <c r="E202" s="313"/>
      <c r="F202" s="420" t="s">
        <v>181</v>
      </c>
      <c r="G202" s="421"/>
      <c r="H202" s="262" t="s">
        <v>202</v>
      </c>
      <c r="I202" s="263"/>
      <c r="J202" s="351">
        <f>I70</f>
        <v>386</v>
      </c>
      <c r="K202" s="352"/>
      <c r="L202" s="182"/>
      <c r="M202" s="180"/>
    </row>
    <row r="203" spans="1:13" s="143" customFormat="1" ht="18" customHeight="1" hidden="1">
      <c r="A203" s="111"/>
      <c r="B203" s="112"/>
      <c r="C203" s="215" t="s">
        <v>83</v>
      </c>
      <c r="D203" s="216"/>
      <c r="E203" s="217"/>
      <c r="F203" s="341"/>
      <c r="G203" s="342"/>
      <c r="H203" s="442"/>
      <c r="I203" s="443"/>
      <c r="J203" s="442"/>
      <c r="K203" s="443"/>
      <c r="L203" s="182"/>
      <c r="M203" s="180"/>
    </row>
    <row r="204" spans="1:13" s="143" customFormat="1" ht="19.5" customHeight="1" hidden="1">
      <c r="A204" s="111"/>
      <c r="B204" s="112"/>
      <c r="C204" s="218" t="s">
        <v>106</v>
      </c>
      <c r="D204" s="219"/>
      <c r="E204" s="220"/>
      <c r="F204" s="281" t="s">
        <v>85</v>
      </c>
      <c r="G204" s="282"/>
      <c r="H204" s="262" t="s">
        <v>202</v>
      </c>
      <c r="I204" s="263"/>
      <c r="J204" s="295">
        <f>200-7</f>
        <v>193</v>
      </c>
      <c r="K204" s="296"/>
      <c r="L204" s="182"/>
      <c r="M204" s="180"/>
    </row>
    <row r="205" spans="1:13" s="143" customFormat="1" ht="19.5" customHeight="1" hidden="1">
      <c r="A205" s="111"/>
      <c r="B205" s="112"/>
      <c r="C205" s="215" t="s">
        <v>86</v>
      </c>
      <c r="D205" s="216"/>
      <c r="E205" s="217"/>
      <c r="F205" s="341"/>
      <c r="G205" s="342"/>
      <c r="H205" s="442"/>
      <c r="I205" s="443"/>
      <c r="J205" s="442"/>
      <c r="K205" s="443"/>
      <c r="L205" s="182"/>
      <c r="M205" s="180"/>
    </row>
    <row r="206" spans="1:13" s="143" customFormat="1" ht="19.5" customHeight="1" hidden="1">
      <c r="A206" s="115"/>
      <c r="B206" s="108"/>
      <c r="C206" s="433" t="s">
        <v>91</v>
      </c>
      <c r="D206" s="434"/>
      <c r="E206" s="435"/>
      <c r="F206" s="281" t="s">
        <v>82</v>
      </c>
      <c r="G206" s="282"/>
      <c r="H206" s="262" t="s">
        <v>88</v>
      </c>
      <c r="I206" s="263"/>
      <c r="J206" s="262">
        <f>J202/J204*1000</f>
        <v>2000</v>
      </c>
      <c r="K206" s="263"/>
      <c r="L206" s="182"/>
      <c r="M206" s="180"/>
    </row>
    <row r="207" spans="1:13" s="143" customFormat="1" ht="19.5" customHeight="1" hidden="1">
      <c r="A207" s="115"/>
      <c r="B207" s="108"/>
      <c r="C207" s="419" t="s">
        <v>199</v>
      </c>
      <c r="D207" s="228"/>
      <c r="E207" s="229"/>
      <c r="F207" s="420"/>
      <c r="G207" s="421"/>
      <c r="H207" s="262"/>
      <c r="I207" s="263"/>
      <c r="J207" s="389"/>
      <c r="K207" s="390"/>
      <c r="L207" s="182"/>
      <c r="M207" s="180"/>
    </row>
    <row r="208" spans="1:13" s="143" customFormat="1" ht="19.5" customHeight="1" hidden="1">
      <c r="A208" s="115"/>
      <c r="B208" s="108"/>
      <c r="C208" s="422" t="s">
        <v>200</v>
      </c>
      <c r="D208" s="228"/>
      <c r="E208" s="229"/>
      <c r="F208" s="420" t="s">
        <v>201</v>
      </c>
      <c r="G208" s="421"/>
      <c r="H208" s="262" t="s">
        <v>88</v>
      </c>
      <c r="I208" s="263"/>
      <c r="J208" s="389">
        <v>100</v>
      </c>
      <c r="K208" s="390"/>
      <c r="L208" s="182"/>
      <c r="M208" s="180"/>
    </row>
    <row r="209" spans="1:13" s="143" customFormat="1" ht="45.75" customHeight="1" hidden="1">
      <c r="A209" s="111" t="s">
        <v>270</v>
      </c>
      <c r="B209" s="132" t="s">
        <v>212</v>
      </c>
      <c r="C209" s="439" t="s">
        <v>271</v>
      </c>
      <c r="D209" s="440"/>
      <c r="E209" s="440"/>
      <c r="F209" s="440"/>
      <c r="G209" s="440"/>
      <c r="H209" s="440"/>
      <c r="I209" s="440"/>
      <c r="J209" s="440"/>
      <c r="K209" s="441"/>
      <c r="L209" s="182"/>
      <c r="M209" s="180"/>
    </row>
    <row r="210" spans="1:13" s="143" customFormat="1" ht="15.75" customHeight="1" hidden="1">
      <c r="A210" s="115"/>
      <c r="B210" s="108"/>
      <c r="C210" s="227" t="s">
        <v>80</v>
      </c>
      <c r="D210" s="230"/>
      <c r="E210" s="231"/>
      <c r="F210" s="341"/>
      <c r="G210" s="342"/>
      <c r="H210" s="442"/>
      <c r="I210" s="443"/>
      <c r="J210" s="442"/>
      <c r="K210" s="443"/>
      <c r="L210" s="182"/>
      <c r="M210" s="180"/>
    </row>
    <row r="211" spans="1:13" s="143" customFormat="1" ht="19.5" customHeight="1" hidden="1">
      <c r="A211" s="115"/>
      <c r="B211" s="108"/>
      <c r="C211" s="311" t="s">
        <v>92</v>
      </c>
      <c r="D211" s="312"/>
      <c r="E211" s="313"/>
      <c r="F211" s="420" t="s">
        <v>181</v>
      </c>
      <c r="G211" s="421"/>
      <c r="H211" s="262" t="s">
        <v>202</v>
      </c>
      <c r="I211" s="263"/>
      <c r="J211" s="351">
        <f>I71</f>
        <v>63</v>
      </c>
      <c r="K211" s="352"/>
      <c r="L211" s="182"/>
      <c r="M211" s="180"/>
    </row>
    <row r="212" spans="1:13" s="143" customFormat="1" ht="18" customHeight="1" hidden="1">
      <c r="A212" s="115"/>
      <c r="B212" s="108"/>
      <c r="C212" s="215" t="s">
        <v>83</v>
      </c>
      <c r="D212" s="216"/>
      <c r="E212" s="217"/>
      <c r="F212" s="341"/>
      <c r="G212" s="342"/>
      <c r="H212" s="442"/>
      <c r="I212" s="443"/>
      <c r="J212" s="442"/>
      <c r="K212" s="443"/>
      <c r="L212" s="182"/>
      <c r="M212" s="180"/>
    </row>
    <row r="213" spans="1:13" s="143" customFormat="1" ht="15" customHeight="1" hidden="1">
      <c r="A213" s="115"/>
      <c r="B213" s="108"/>
      <c r="C213" s="218" t="s">
        <v>106</v>
      </c>
      <c r="D213" s="219"/>
      <c r="E213" s="220"/>
      <c r="F213" s="281" t="s">
        <v>85</v>
      </c>
      <c r="G213" s="282"/>
      <c r="H213" s="262" t="s">
        <v>133</v>
      </c>
      <c r="I213" s="263"/>
      <c r="J213" s="295">
        <v>45</v>
      </c>
      <c r="K213" s="296"/>
      <c r="L213" s="193"/>
      <c r="M213" s="180"/>
    </row>
    <row r="214" spans="1:13" s="143" customFormat="1" ht="18" customHeight="1" hidden="1">
      <c r="A214" s="115"/>
      <c r="B214" s="108"/>
      <c r="C214" s="215" t="s">
        <v>86</v>
      </c>
      <c r="D214" s="216"/>
      <c r="E214" s="217"/>
      <c r="F214" s="341"/>
      <c r="G214" s="342"/>
      <c r="H214" s="442"/>
      <c r="I214" s="443"/>
      <c r="J214" s="442"/>
      <c r="K214" s="443"/>
      <c r="L214" s="182"/>
      <c r="M214" s="180"/>
    </row>
    <row r="215" spans="1:13" s="143" customFormat="1" ht="19.5" customHeight="1" hidden="1">
      <c r="A215" s="115"/>
      <c r="B215" s="108"/>
      <c r="C215" s="433" t="s">
        <v>91</v>
      </c>
      <c r="D215" s="434"/>
      <c r="E215" s="435"/>
      <c r="F215" s="281" t="s">
        <v>82</v>
      </c>
      <c r="G215" s="282"/>
      <c r="H215" s="262" t="s">
        <v>88</v>
      </c>
      <c r="I215" s="263"/>
      <c r="J215" s="262">
        <v>1755</v>
      </c>
      <c r="K215" s="263"/>
      <c r="L215" s="182"/>
      <c r="M215" s="180"/>
    </row>
    <row r="216" spans="1:13" s="143" customFormat="1" ht="108" customHeight="1" hidden="1">
      <c r="A216" s="115"/>
      <c r="B216" s="108"/>
      <c r="C216" s="383" t="s">
        <v>134</v>
      </c>
      <c r="D216" s="384"/>
      <c r="E216" s="385"/>
      <c r="F216" s="281"/>
      <c r="G216" s="282"/>
      <c r="H216" s="262"/>
      <c r="I216" s="263"/>
      <c r="J216" s="262"/>
      <c r="K216" s="263"/>
      <c r="L216" s="182"/>
      <c r="M216" s="180"/>
    </row>
    <row r="217" spans="1:13" s="143" customFormat="1" ht="19.5" customHeight="1" hidden="1">
      <c r="A217" s="115"/>
      <c r="B217" s="108"/>
      <c r="C217" s="227" t="s">
        <v>80</v>
      </c>
      <c r="D217" s="230"/>
      <c r="E217" s="231"/>
      <c r="F217" s="281"/>
      <c r="G217" s="282"/>
      <c r="H217" s="262"/>
      <c r="I217" s="263"/>
      <c r="J217" s="262"/>
      <c r="K217" s="263"/>
      <c r="L217" s="182"/>
      <c r="M217" s="180"/>
    </row>
    <row r="218" spans="1:13" s="143" customFormat="1" ht="19.5" customHeight="1" hidden="1">
      <c r="A218" s="115"/>
      <c r="B218" s="108"/>
      <c r="C218" s="433" t="s">
        <v>130</v>
      </c>
      <c r="D218" s="434"/>
      <c r="E218" s="435"/>
      <c r="F218" s="281" t="s">
        <v>82</v>
      </c>
      <c r="G218" s="282"/>
      <c r="H218" s="262" t="s">
        <v>135</v>
      </c>
      <c r="I218" s="263"/>
      <c r="J218" s="283"/>
      <c r="K218" s="284"/>
      <c r="L218" s="182"/>
      <c r="M218" s="180"/>
    </row>
    <row r="219" spans="1:13" s="143" customFormat="1" ht="19.5" customHeight="1" hidden="1">
      <c r="A219" s="115"/>
      <c r="B219" s="108"/>
      <c r="C219" s="383" t="s">
        <v>83</v>
      </c>
      <c r="D219" s="384"/>
      <c r="E219" s="385"/>
      <c r="F219" s="281"/>
      <c r="G219" s="282"/>
      <c r="H219" s="442"/>
      <c r="I219" s="443"/>
      <c r="J219" s="262"/>
      <c r="K219" s="263"/>
      <c r="L219" s="182"/>
      <c r="M219" s="180"/>
    </row>
    <row r="220" spans="1:13" s="143" customFormat="1" ht="19.5" customHeight="1" hidden="1">
      <c r="A220" s="115"/>
      <c r="B220" s="108"/>
      <c r="C220" s="433" t="s">
        <v>106</v>
      </c>
      <c r="D220" s="434"/>
      <c r="E220" s="435"/>
      <c r="F220" s="281" t="s">
        <v>85</v>
      </c>
      <c r="G220" s="282"/>
      <c r="H220" s="262" t="s">
        <v>133</v>
      </c>
      <c r="I220" s="263"/>
      <c r="J220" s="295"/>
      <c r="K220" s="296"/>
      <c r="L220" s="182"/>
      <c r="M220" s="180"/>
    </row>
    <row r="221" spans="1:13" s="143" customFormat="1" ht="19.5" customHeight="1" hidden="1">
      <c r="A221" s="115"/>
      <c r="B221" s="108"/>
      <c r="C221" s="383" t="s">
        <v>86</v>
      </c>
      <c r="D221" s="384"/>
      <c r="E221" s="385"/>
      <c r="F221" s="281"/>
      <c r="G221" s="282"/>
      <c r="H221" s="442"/>
      <c r="I221" s="443"/>
      <c r="J221" s="262"/>
      <c r="K221" s="263"/>
      <c r="L221" s="182"/>
      <c r="M221" s="180"/>
    </row>
    <row r="222" spans="1:13" s="143" customFormat="1" ht="19.5" customHeight="1" hidden="1">
      <c r="A222" s="115"/>
      <c r="B222" s="108"/>
      <c r="C222" s="433" t="s">
        <v>91</v>
      </c>
      <c r="D222" s="434"/>
      <c r="E222" s="435"/>
      <c r="F222" s="281" t="s">
        <v>88</v>
      </c>
      <c r="G222" s="282"/>
      <c r="H222" s="262" t="s">
        <v>88</v>
      </c>
      <c r="I222" s="263"/>
      <c r="J222" s="262"/>
      <c r="K222" s="263"/>
      <c r="L222" s="182"/>
      <c r="M222" s="180"/>
    </row>
    <row r="223" spans="1:13" s="143" customFormat="1" ht="69.75" customHeight="1" hidden="1" outlineLevel="1">
      <c r="A223" s="111" t="s">
        <v>45</v>
      </c>
      <c r="B223" s="112" t="s">
        <v>26</v>
      </c>
      <c r="C223" s="383" t="s">
        <v>29</v>
      </c>
      <c r="D223" s="384"/>
      <c r="E223" s="385"/>
      <c r="F223" s="420"/>
      <c r="G223" s="421"/>
      <c r="H223" s="442"/>
      <c r="I223" s="443"/>
      <c r="J223" s="442"/>
      <c r="K223" s="443"/>
      <c r="L223" s="182"/>
      <c r="M223" s="180"/>
    </row>
    <row r="224" spans="1:13" s="143" customFormat="1" ht="60" customHeight="1" hidden="1" outlineLevel="1">
      <c r="A224" s="111" t="s">
        <v>47</v>
      </c>
      <c r="B224" s="112" t="s">
        <v>26</v>
      </c>
      <c r="C224" s="383" t="s">
        <v>30</v>
      </c>
      <c r="D224" s="384"/>
      <c r="E224" s="385"/>
      <c r="F224" s="281"/>
      <c r="G224" s="282"/>
      <c r="H224" s="281"/>
      <c r="I224" s="282"/>
      <c r="J224" s="281"/>
      <c r="K224" s="282"/>
      <c r="L224" s="182"/>
      <c r="M224" s="180"/>
    </row>
    <row r="225" spans="1:13" s="143" customFormat="1" ht="19.5" customHeight="1" hidden="1" outlineLevel="1">
      <c r="A225" s="115"/>
      <c r="B225" s="108"/>
      <c r="C225" s="419" t="s">
        <v>199</v>
      </c>
      <c r="D225" s="228"/>
      <c r="E225" s="229"/>
      <c r="F225" s="420"/>
      <c r="G225" s="421"/>
      <c r="H225" s="262"/>
      <c r="I225" s="263"/>
      <c r="J225" s="389"/>
      <c r="K225" s="390"/>
      <c r="L225" s="182"/>
      <c r="M225" s="180"/>
    </row>
    <row r="226" spans="1:13" s="143" customFormat="1" ht="25.5" customHeight="1" hidden="1" outlineLevel="1">
      <c r="A226" s="115"/>
      <c r="B226" s="108"/>
      <c r="C226" s="422" t="s">
        <v>200</v>
      </c>
      <c r="D226" s="228"/>
      <c r="E226" s="229"/>
      <c r="F226" s="420" t="s">
        <v>201</v>
      </c>
      <c r="G226" s="421"/>
      <c r="H226" s="262" t="s">
        <v>88</v>
      </c>
      <c r="I226" s="263"/>
      <c r="J226" s="389">
        <v>100</v>
      </c>
      <c r="K226" s="390"/>
      <c r="L226" s="182"/>
      <c r="M226" s="180"/>
    </row>
    <row r="227" spans="1:13" s="143" customFormat="1" ht="29.25" customHeight="1" collapsed="1">
      <c r="A227" s="111" t="s">
        <v>263</v>
      </c>
      <c r="B227" s="132" t="s">
        <v>212</v>
      </c>
      <c r="C227" s="439" t="s">
        <v>272</v>
      </c>
      <c r="D227" s="440"/>
      <c r="E227" s="440"/>
      <c r="F227" s="440"/>
      <c r="G227" s="440"/>
      <c r="H227" s="440"/>
      <c r="I227" s="440"/>
      <c r="J227" s="440"/>
      <c r="K227" s="441"/>
      <c r="L227" s="182"/>
      <c r="M227" s="180"/>
    </row>
    <row r="228" spans="1:13" s="143" customFormat="1" ht="19.5" customHeight="1">
      <c r="A228" s="115"/>
      <c r="B228" s="108"/>
      <c r="C228" s="227" t="s">
        <v>80</v>
      </c>
      <c r="D228" s="230"/>
      <c r="E228" s="231"/>
      <c r="F228" s="341"/>
      <c r="G228" s="342"/>
      <c r="H228" s="281"/>
      <c r="I228" s="282"/>
      <c r="J228" s="281"/>
      <c r="K228" s="282"/>
      <c r="L228" s="182"/>
      <c r="M228" s="180"/>
    </row>
    <row r="229" spans="1:13" s="143" customFormat="1" ht="34.5" customHeight="1">
      <c r="A229" s="115"/>
      <c r="B229" s="108"/>
      <c r="C229" s="311" t="s">
        <v>97</v>
      </c>
      <c r="D229" s="312"/>
      <c r="E229" s="313"/>
      <c r="F229" s="420" t="s">
        <v>181</v>
      </c>
      <c r="G229" s="421"/>
      <c r="H229" s="262" t="s">
        <v>202</v>
      </c>
      <c r="I229" s="263"/>
      <c r="J229" s="351">
        <f>I74</f>
        <v>66</v>
      </c>
      <c r="K229" s="352"/>
      <c r="L229" s="182"/>
      <c r="M229" s="180"/>
    </row>
    <row r="230" spans="1:13" s="143" customFormat="1" ht="19.5" customHeight="1">
      <c r="A230" s="115"/>
      <c r="B230" s="108"/>
      <c r="C230" s="215" t="s">
        <v>83</v>
      </c>
      <c r="D230" s="216"/>
      <c r="E230" s="217"/>
      <c r="F230" s="341"/>
      <c r="G230" s="342"/>
      <c r="H230" s="281"/>
      <c r="I230" s="282"/>
      <c r="J230" s="442"/>
      <c r="K230" s="443"/>
      <c r="L230" s="182"/>
      <c r="M230" s="180"/>
    </row>
    <row r="231" spans="1:13" s="143" customFormat="1" ht="16.5" customHeight="1">
      <c r="A231" s="115"/>
      <c r="B231" s="108"/>
      <c r="C231" s="218" t="s">
        <v>106</v>
      </c>
      <c r="D231" s="219"/>
      <c r="E231" s="220"/>
      <c r="F231" s="281" t="s">
        <v>85</v>
      </c>
      <c r="G231" s="282"/>
      <c r="H231" s="262" t="s">
        <v>133</v>
      </c>
      <c r="I231" s="263"/>
      <c r="J231" s="295">
        <v>25</v>
      </c>
      <c r="K231" s="296"/>
      <c r="L231" s="182"/>
      <c r="M231" s="180"/>
    </row>
    <row r="232" spans="1:17" s="180" customFormat="1" ht="19.5" customHeight="1">
      <c r="A232" s="115"/>
      <c r="B232" s="108"/>
      <c r="C232" s="215" t="s">
        <v>86</v>
      </c>
      <c r="D232" s="216"/>
      <c r="E232" s="217"/>
      <c r="F232" s="341"/>
      <c r="G232" s="342"/>
      <c r="H232" s="281"/>
      <c r="I232" s="282"/>
      <c r="J232" s="442"/>
      <c r="K232" s="443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218" t="s">
        <v>98</v>
      </c>
      <c r="D233" s="219"/>
      <c r="E233" s="220"/>
      <c r="F233" s="281" t="s">
        <v>95</v>
      </c>
      <c r="G233" s="282"/>
      <c r="H233" s="262" t="s">
        <v>88</v>
      </c>
      <c r="I233" s="263"/>
      <c r="J233" s="262">
        <v>220</v>
      </c>
      <c r="K233" s="263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49</v>
      </c>
      <c r="B234" s="112" t="s">
        <v>26</v>
      </c>
      <c r="C234" s="383" t="s">
        <v>31</v>
      </c>
      <c r="D234" s="384"/>
      <c r="E234" s="385"/>
      <c r="F234" s="341"/>
      <c r="G234" s="342"/>
      <c r="H234" s="281"/>
      <c r="I234" s="282"/>
      <c r="J234" s="281"/>
      <c r="K234" s="282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19" t="s">
        <v>199</v>
      </c>
      <c r="D235" s="228"/>
      <c r="E235" s="229"/>
      <c r="F235" s="420"/>
      <c r="G235" s="421"/>
      <c r="H235" s="262"/>
      <c r="I235" s="263"/>
      <c r="J235" s="389"/>
      <c r="K235" s="390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22" t="s">
        <v>200</v>
      </c>
      <c r="D236" s="228"/>
      <c r="E236" s="229"/>
      <c r="F236" s="420" t="s">
        <v>201</v>
      </c>
      <c r="G236" s="421"/>
      <c r="H236" s="262" t="s">
        <v>88</v>
      </c>
      <c r="I236" s="263"/>
      <c r="J236" s="389">
        <v>100</v>
      </c>
      <c r="K236" s="390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284</v>
      </c>
      <c r="B237" s="132" t="s">
        <v>212</v>
      </c>
      <c r="C237" s="436" t="s">
        <v>273</v>
      </c>
      <c r="D237" s="437"/>
      <c r="E237" s="437"/>
      <c r="F237" s="437"/>
      <c r="G237" s="437"/>
      <c r="H237" s="437"/>
      <c r="I237" s="437"/>
      <c r="J237" s="437"/>
      <c r="K237" s="438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27" t="s">
        <v>80</v>
      </c>
      <c r="D238" s="230"/>
      <c r="E238" s="231"/>
      <c r="F238" s="341"/>
      <c r="G238" s="342"/>
      <c r="H238" s="281"/>
      <c r="I238" s="282"/>
      <c r="J238" s="281"/>
      <c r="K238" s="282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311" t="s">
        <v>99</v>
      </c>
      <c r="D239" s="312"/>
      <c r="E239" s="313"/>
      <c r="F239" s="420" t="s">
        <v>181</v>
      </c>
      <c r="G239" s="421"/>
      <c r="H239" s="262" t="s">
        <v>133</v>
      </c>
      <c r="I239" s="263"/>
      <c r="J239" s="351">
        <f>I76</f>
        <v>70</v>
      </c>
      <c r="K239" s="352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15" t="s">
        <v>83</v>
      </c>
      <c r="D240" s="216"/>
      <c r="E240" s="217"/>
      <c r="F240" s="341"/>
      <c r="G240" s="342"/>
      <c r="H240" s="285"/>
      <c r="I240" s="286"/>
      <c r="J240" s="285"/>
      <c r="K240" s="286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218" t="s">
        <v>106</v>
      </c>
      <c r="D241" s="219"/>
      <c r="E241" s="220"/>
      <c r="F241" s="281" t="s">
        <v>85</v>
      </c>
      <c r="G241" s="282"/>
      <c r="H241" s="262" t="s">
        <v>133</v>
      </c>
      <c r="I241" s="263"/>
      <c r="J241" s="295">
        <v>1000</v>
      </c>
      <c r="K241" s="296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15" t="s">
        <v>86</v>
      </c>
      <c r="D242" s="216"/>
      <c r="E242" s="217"/>
      <c r="F242" s="341"/>
      <c r="G242" s="342"/>
      <c r="H242" s="285"/>
      <c r="I242" s="286"/>
      <c r="J242" s="351"/>
      <c r="K242" s="352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33" t="s">
        <v>196</v>
      </c>
      <c r="D243" s="434"/>
      <c r="E243" s="435"/>
      <c r="F243" s="281" t="s">
        <v>82</v>
      </c>
      <c r="G243" s="282"/>
      <c r="H243" s="262" t="s">
        <v>88</v>
      </c>
      <c r="I243" s="263"/>
      <c r="J243" s="262">
        <f>J239/J241*1000</f>
        <v>70</v>
      </c>
      <c r="K243" s="263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19" t="s">
        <v>199</v>
      </c>
      <c r="D244" s="228"/>
      <c r="E244" s="229"/>
      <c r="F244" s="420"/>
      <c r="G244" s="421"/>
      <c r="H244" s="262"/>
      <c r="I244" s="263"/>
      <c r="J244" s="389"/>
      <c r="K244" s="390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22" t="s">
        <v>200</v>
      </c>
      <c r="D245" s="228"/>
      <c r="E245" s="229"/>
      <c r="F245" s="420" t="s">
        <v>201</v>
      </c>
      <c r="G245" s="421"/>
      <c r="H245" s="262" t="s">
        <v>88</v>
      </c>
      <c r="I245" s="263"/>
      <c r="J245" s="389">
        <v>100</v>
      </c>
      <c r="K245" s="390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51</v>
      </c>
      <c r="B246" s="132" t="s">
        <v>26</v>
      </c>
      <c r="C246" s="324" t="s">
        <v>101</v>
      </c>
      <c r="D246" s="325"/>
      <c r="E246" s="326"/>
      <c r="F246" s="281"/>
      <c r="G246" s="282"/>
      <c r="H246" s="285"/>
      <c r="I246" s="286"/>
      <c r="J246" s="262"/>
      <c r="K246" s="263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266</v>
      </c>
      <c r="B247" s="132" t="s">
        <v>212</v>
      </c>
      <c r="C247" s="444" t="s">
        <v>274</v>
      </c>
      <c r="D247" s="445"/>
      <c r="E247" s="445"/>
      <c r="F247" s="445"/>
      <c r="G247" s="445"/>
      <c r="H247" s="445"/>
      <c r="I247" s="445"/>
      <c r="J247" s="445"/>
      <c r="K247" s="446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27" t="s">
        <v>80</v>
      </c>
      <c r="D248" s="230"/>
      <c r="E248" s="231"/>
      <c r="F248" s="281"/>
      <c r="G248" s="282"/>
      <c r="H248" s="285"/>
      <c r="I248" s="286"/>
      <c r="J248" s="262"/>
      <c r="K248" s="263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302" t="s">
        <v>197</v>
      </c>
      <c r="D249" s="303"/>
      <c r="E249" s="304"/>
      <c r="F249" s="420" t="s">
        <v>181</v>
      </c>
      <c r="G249" s="421"/>
      <c r="H249" s="262" t="s">
        <v>133</v>
      </c>
      <c r="I249" s="263"/>
      <c r="J249" s="293">
        <f>573.54-1.805</f>
        <v>571.735</v>
      </c>
      <c r="K249" s="294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15" t="s">
        <v>83</v>
      </c>
      <c r="D250" s="216"/>
      <c r="E250" s="217"/>
      <c r="F250" s="281"/>
      <c r="G250" s="282"/>
      <c r="H250" s="285"/>
      <c r="I250" s="286"/>
      <c r="J250" s="262"/>
      <c r="K250" s="263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218" t="s">
        <v>106</v>
      </c>
      <c r="D251" s="219"/>
      <c r="E251" s="220"/>
      <c r="F251" s="281" t="s">
        <v>103</v>
      </c>
      <c r="G251" s="282"/>
      <c r="H251" s="262" t="s">
        <v>133</v>
      </c>
      <c r="I251" s="263"/>
      <c r="J251" s="295">
        <v>158</v>
      </c>
      <c r="K251" s="296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15" t="s">
        <v>86</v>
      </c>
      <c r="D252" s="216"/>
      <c r="E252" s="217"/>
      <c r="F252" s="281"/>
      <c r="G252" s="282"/>
      <c r="H252" s="285"/>
      <c r="I252" s="286"/>
      <c r="J252" s="262"/>
      <c r="K252" s="263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302" t="s">
        <v>198</v>
      </c>
      <c r="D253" s="303"/>
      <c r="E253" s="304"/>
      <c r="F253" s="281" t="s">
        <v>82</v>
      </c>
      <c r="G253" s="282"/>
      <c r="H253" s="262" t="s">
        <v>88</v>
      </c>
      <c r="I253" s="263"/>
      <c r="J253" s="283">
        <f>3630</f>
        <v>3630</v>
      </c>
      <c r="K253" s="284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52</v>
      </c>
      <c r="B254" s="132" t="s">
        <v>26</v>
      </c>
      <c r="C254" s="383" t="s">
        <v>105</v>
      </c>
      <c r="D254" s="384"/>
      <c r="E254" s="385"/>
      <c r="F254" s="281"/>
      <c r="G254" s="282"/>
      <c r="H254" s="285"/>
      <c r="I254" s="286"/>
      <c r="J254" s="262"/>
      <c r="K254" s="263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19" t="s">
        <v>199</v>
      </c>
      <c r="D255" s="228"/>
      <c r="E255" s="229"/>
      <c r="F255" s="420"/>
      <c r="G255" s="421"/>
      <c r="H255" s="262"/>
      <c r="I255" s="263"/>
      <c r="J255" s="389"/>
      <c r="K255" s="390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22" t="s">
        <v>200</v>
      </c>
      <c r="D256" s="228"/>
      <c r="E256" s="229"/>
      <c r="F256" s="420" t="s">
        <v>201</v>
      </c>
      <c r="G256" s="421"/>
      <c r="H256" s="262" t="s">
        <v>88</v>
      </c>
      <c r="I256" s="263"/>
      <c r="J256" s="389">
        <v>100</v>
      </c>
      <c r="K256" s="390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142</v>
      </c>
      <c r="B257" s="120" t="s">
        <v>212</v>
      </c>
      <c r="C257" s="383" t="s">
        <v>179</v>
      </c>
      <c r="D257" s="384"/>
      <c r="E257" s="385"/>
      <c r="F257" s="281"/>
      <c r="G257" s="282"/>
      <c r="H257" s="285"/>
      <c r="I257" s="286"/>
      <c r="J257" s="262"/>
      <c r="K257" s="263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27" t="s">
        <v>80</v>
      </c>
      <c r="D258" s="230"/>
      <c r="E258" s="231"/>
      <c r="F258" s="281"/>
      <c r="G258" s="282"/>
      <c r="H258" s="285"/>
      <c r="I258" s="286"/>
      <c r="J258" s="262"/>
      <c r="K258" s="263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302" t="s">
        <v>182</v>
      </c>
      <c r="D259" s="303"/>
      <c r="E259" s="304"/>
      <c r="F259" s="420" t="s">
        <v>181</v>
      </c>
      <c r="G259" s="421"/>
      <c r="H259" s="262" t="s">
        <v>133</v>
      </c>
      <c r="I259" s="263"/>
      <c r="J259" s="293">
        <v>0</v>
      </c>
      <c r="K259" s="294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15" t="s">
        <v>83</v>
      </c>
      <c r="D260" s="216"/>
      <c r="E260" s="217"/>
      <c r="F260" s="281"/>
      <c r="G260" s="282"/>
      <c r="H260" s="285"/>
      <c r="I260" s="286"/>
      <c r="J260" s="262"/>
      <c r="K260" s="263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218" t="s">
        <v>106</v>
      </c>
      <c r="D261" s="219"/>
      <c r="E261" s="220"/>
      <c r="F261" s="281" t="s">
        <v>103</v>
      </c>
      <c r="G261" s="282"/>
      <c r="H261" s="262" t="s">
        <v>133</v>
      </c>
      <c r="I261" s="263"/>
      <c r="J261" s="295">
        <v>0</v>
      </c>
      <c r="K261" s="296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15" t="s">
        <v>86</v>
      </c>
      <c r="D262" s="216"/>
      <c r="E262" s="217"/>
      <c r="F262" s="281"/>
      <c r="G262" s="282"/>
      <c r="H262" s="285"/>
      <c r="I262" s="286"/>
      <c r="J262" s="262"/>
      <c r="K262" s="263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302" t="s">
        <v>131</v>
      </c>
      <c r="D263" s="303"/>
      <c r="E263" s="304"/>
      <c r="F263" s="281" t="s">
        <v>82</v>
      </c>
      <c r="G263" s="282"/>
      <c r="H263" s="262" t="s">
        <v>88</v>
      </c>
      <c r="I263" s="263"/>
      <c r="J263" s="262">
        <v>0</v>
      </c>
      <c r="K263" s="263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19" t="s">
        <v>199</v>
      </c>
      <c r="D264" s="228"/>
      <c r="E264" s="229"/>
      <c r="F264" s="420"/>
      <c r="G264" s="421"/>
      <c r="H264" s="262"/>
      <c r="I264" s="263"/>
      <c r="J264" s="389"/>
      <c r="K264" s="390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22" t="s">
        <v>200</v>
      </c>
      <c r="D265" s="228"/>
      <c r="E265" s="229"/>
      <c r="F265" s="420" t="s">
        <v>201</v>
      </c>
      <c r="G265" s="421"/>
      <c r="H265" s="262" t="s">
        <v>88</v>
      </c>
      <c r="I265" s="263"/>
      <c r="J265" s="389">
        <v>0</v>
      </c>
      <c r="K265" s="390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268</v>
      </c>
      <c r="B266" s="132" t="s">
        <v>212</v>
      </c>
      <c r="C266" s="447" t="s">
        <v>275</v>
      </c>
      <c r="D266" s="448"/>
      <c r="E266" s="448"/>
      <c r="F266" s="448"/>
      <c r="G266" s="448"/>
      <c r="H266" s="448"/>
      <c r="I266" s="448"/>
      <c r="J266" s="448"/>
      <c r="K266" s="449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27" t="s">
        <v>80</v>
      </c>
      <c r="D267" s="230"/>
      <c r="E267" s="231"/>
      <c r="F267" s="281"/>
      <c r="G267" s="282"/>
      <c r="H267" s="262"/>
      <c r="I267" s="263"/>
      <c r="J267" s="262"/>
      <c r="K267" s="263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18" t="s">
        <v>231</v>
      </c>
      <c r="D268" s="319"/>
      <c r="E268" s="320"/>
      <c r="F268" s="420" t="s">
        <v>181</v>
      </c>
      <c r="G268" s="421"/>
      <c r="H268" s="262" t="s">
        <v>133</v>
      </c>
      <c r="I268" s="263"/>
      <c r="J268" s="386">
        <v>600</v>
      </c>
      <c r="K268" s="386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15" t="s">
        <v>83</v>
      </c>
      <c r="D269" s="216"/>
      <c r="E269" s="217"/>
      <c r="F269" s="301"/>
      <c r="G269" s="301"/>
      <c r="H269" s="288"/>
      <c r="I269" s="288"/>
      <c r="J269" s="288"/>
      <c r="K269" s="288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218" t="s">
        <v>106</v>
      </c>
      <c r="D270" s="219"/>
      <c r="E270" s="220"/>
      <c r="F270" s="281" t="s">
        <v>103</v>
      </c>
      <c r="G270" s="282"/>
      <c r="H270" s="262" t="s">
        <v>133</v>
      </c>
      <c r="I270" s="263"/>
      <c r="J270" s="387">
        <v>30</v>
      </c>
      <c r="K270" s="387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15" t="s">
        <v>86</v>
      </c>
      <c r="D271" s="216"/>
      <c r="E271" s="217"/>
      <c r="F271" s="301"/>
      <c r="G271" s="301"/>
      <c r="H271" s="288"/>
      <c r="I271" s="288"/>
      <c r="J271" s="288"/>
      <c r="K271" s="288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18" t="s">
        <v>166</v>
      </c>
      <c r="D272" s="319"/>
      <c r="E272" s="320"/>
      <c r="F272" s="301" t="s">
        <v>82</v>
      </c>
      <c r="G272" s="301"/>
      <c r="H272" s="288" t="s">
        <v>88</v>
      </c>
      <c r="I272" s="288"/>
      <c r="J272" s="287">
        <f>J268/J270*1000</f>
        <v>20000</v>
      </c>
      <c r="K272" s="287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19" t="s">
        <v>199</v>
      </c>
      <c r="D273" s="228"/>
      <c r="E273" s="229"/>
      <c r="F273" s="420"/>
      <c r="G273" s="421"/>
      <c r="H273" s="262"/>
      <c r="I273" s="263"/>
      <c r="J273" s="389"/>
      <c r="K273" s="390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22" t="s">
        <v>200</v>
      </c>
      <c r="D274" s="228"/>
      <c r="E274" s="229"/>
      <c r="F274" s="420" t="s">
        <v>201</v>
      </c>
      <c r="G274" s="421"/>
      <c r="H274" s="262" t="s">
        <v>88</v>
      </c>
      <c r="I274" s="263"/>
      <c r="J274" s="389">
        <v>100</v>
      </c>
      <c r="K274" s="390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144</v>
      </c>
      <c r="B275" s="120" t="s">
        <v>212</v>
      </c>
      <c r="C275" s="308" t="s">
        <v>165</v>
      </c>
      <c r="D275" s="309"/>
      <c r="E275" s="310"/>
      <c r="F275" s="301"/>
      <c r="G275" s="301"/>
      <c r="H275" s="288"/>
      <c r="I275" s="288"/>
      <c r="J275" s="287"/>
      <c r="K275" s="287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27" t="s">
        <v>80</v>
      </c>
      <c r="D276" s="230"/>
      <c r="E276" s="231"/>
      <c r="F276" s="301"/>
      <c r="G276" s="301"/>
      <c r="H276" s="288"/>
      <c r="I276" s="288"/>
      <c r="J276" s="287"/>
      <c r="K276" s="287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311" t="s">
        <v>136</v>
      </c>
      <c r="D277" s="312"/>
      <c r="E277" s="313"/>
      <c r="F277" s="244" t="s">
        <v>181</v>
      </c>
      <c r="G277" s="245"/>
      <c r="H277" s="262" t="s">
        <v>202</v>
      </c>
      <c r="I277" s="263"/>
      <c r="J277" s="287">
        <v>0</v>
      </c>
      <c r="K277" s="287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15" t="s">
        <v>83</v>
      </c>
      <c r="D278" s="216"/>
      <c r="E278" s="217"/>
      <c r="F278" s="281"/>
      <c r="G278" s="282"/>
      <c r="H278" s="285"/>
      <c r="I278" s="286"/>
      <c r="J278" s="287"/>
      <c r="K278" s="287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218" t="s">
        <v>106</v>
      </c>
      <c r="D279" s="219"/>
      <c r="E279" s="220"/>
      <c r="F279" s="281" t="s">
        <v>103</v>
      </c>
      <c r="G279" s="282"/>
      <c r="H279" s="262" t="s">
        <v>202</v>
      </c>
      <c r="I279" s="263"/>
      <c r="J279" s="388">
        <v>0</v>
      </c>
      <c r="K279" s="388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15" t="s">
        <v>86</v>
      </c>
      <c r="D280" s="216"/>
      <c r="E280" s="217"/>
      <c r="F280" s="281"/>
      <c r="G280" s="282"/>
      <c r="H280" s="285"/>
      <c r="I280" s="286"/>
      <c r="J280" s="287"/>
      <c r="K280" s="287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218" t="s">
        <v>91</v>
      </c>
      <c r="D281" s="219"/>
      <c r="E281" s="220"/>
      <c r="F281" s="281" t="s">
        <v>82</v>
      </c>
      <c r="G281" s="282"/>
      <c r="H281" s="262" t="s">
        <v>88</v>
      </c>
      <c r="I281" s="263"/>
      <c r="J281" s="287">
        <v>0</v>
      </c>
      <c r="K281" s="287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51" t="s">
        <v>199</v>
      </c>
      <c r="D282" s="248"/>
      <c r="E282" s="249"/>
      <c r="F282" s="244"/>
      <c r="G282" s="245"/>
      <c r="H282" s="252"/>
      <c r="I282" s="253"/>
      <c r="J282" s="343"/>
      <c r="K282" s="344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50" t="s">
        <v>200</v>
      </c>
      <c r="D283" s="248"/>
      <c r="E283" s="249"/>
      <c r="F283" s="244" t="s">
        <v>201</v>
      </c>
      <c r="G283" s="245"/>
      <c r="H283" s="252" t="s">
        <v>88</v>
      </c>
      <c r="I283" s="253"/>
      <c r="J283" s="343">
        <v>0</v>
      </c>
      <c r="K283" s="344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147</v>
      </c>
      <c r="B284" s="120" t="s">
        <v>212</v>
      </c>
      <c r="C284" s="308" t="s">
        <v>174</v>
      </c>
      <c r="D284" s="309"/>
      <c r="E284" s="310"/>
      <c r="F284" s="301"/>
      <c r="G284" s="301"/>
      <c r="H284" s="288"/>
      <c r="I284" s="288"/>
      <c r="J284" s="389"/>
      <c r="K284" s="390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27" t="s">
        <v>80</v>
      </c>
      <c r="D285" s="230"/>
      <c r="E285" s="231"/>
      <c r="F285" s="301"/>
      <c r="G285" s="301"/>
      <c r="H285" s="288"/>
      <c r="I285" s="288"/>
      <c r="J285" s="389"/>
      <c r="K285" s="390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311" t="s">
        <v>167</v>
      </c>
      <c r="D286" s="312"/>
      <c r="E286" s="313"/>
      <c r="F286" s="244" t="s">
        <v>181</v>
      </c>
      <c r="G286" s="245"/>
      <c r="H286" s="262" t="s">
        <v>133</v>
      </c>
      <c r="I286" s="263"/>
      <c r="J286" s="293">
        <f>40-40</f>
        <v>0</v>
      </c>
      <c r="K286" s="294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15" t="s">
        <v>83</v>
      </c>
      <c r="D287" s="216"/>
      <c r="E287" s="217"/>
      <c r="F287" s="281"/>
      <c r="G287" s="282"/>
      <c r="H287" s="285"/>
      <c r="I287" s="286"/>
      <c r="J287" s="389"/>
      <c r="K287" s="390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218" t="s">
        <v>106</v>
      </c>
      <c r="D288" s="219"/>
      <c r="E288" s="220"/>
      <c r="F288" s="281" t="s">
        <v>103</v>
      </c>
      <c r="G288" s="282"/>
      <c r="H288" s="262" t="s">
        <v>88</v>
      </c>
      <c r="I288" s="263"/>
      <c r="J288" s="283">
        <f>40-40</f>
        <v>0</v>
      </c>
      <c r="K288" s="284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15" t="s">
        <v>86</v>
      </c>
      <c r="D289" s="216"/>
      <c r="E289" s="217"/>
      <c r="F289" s="281"/>
      <c r="G289" s="282"/>
      <c r="H289" s="285"/>
      <c r="I289" s="286"/>
      <c r="J289" s="389"/>
      <c r="K289" s="390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218" t="s">
        <v>91</v>
      </c>
      <c r="D290" s="219"/>
      <c r="E290" s="220"/>
      <c r="F290" s="281" t="s">
        <v>82</v>
      </c>
      <c r="G290" s="282"/>
      <c r="H290" s="262" t="s">
        <v>88</v>
      </c>
      <c r="I290" s="263"/>
      <c r="J290" s="386">
        <v>0</v>
      </c>
      <c r="K290" s="386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51" t="s">
        <v>199</v>
      </c>
      <c r="D291" s="248"/>
      <c r="E291" s="249"/>
      <c r="F291" s="244"/>
      <c r="G291" s="245"/>
      <c r="H291" s="252"/>
      <c r="I291" s="253"/>
      <c r="J291" s="343"/>
      <c r="K291" s="344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50" t="s">
        <v>200</v>
      </c>
      <c r="D292" s="248"/>
      <c r="E292" s="249"/>
      <c r="F292" s="244" t="s">
        <v>201</v>
      </c>
      <c r="G292" s="245"/>
      <c r="H292" s="252" t="s">
        <v>88</v>
      </c>
      <c r="I292" s="253"/>
      <c r="J292" s="343">
        <v>0</v>
      </c>
      <c r="K292" s="344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327" t="s">
        <v>122</v>
      </c>
      <c r="B294" s="327"/>
      <c r="C294" s="327"/>
      <c r="D294" s="327"/>
      <c r="E294" s="327"/>
      <c r="F294" s="327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289" t="s">
        <v>107</v>
      </c>
      <c r="B296" s="299" t="s">
        <v>108</v>
      </c>
      <c r="C296" s="299" t="s">
        <v>24</v>
      </c>
      <c r="D296" s="237" t="s">
        <v>123</v>
      </c>
      <c r="E296" s="237"/>
      <c r="F296" s="237"/>
      <c r="G296" s="237" t="s">
        <v>124</v>
      </c>
      <c r="H296" s="237"/>
      <c r="I296" s="237"/>
      <c r="J296" s="237" t="s">
        <v>125</v>
      </c>
      <c r="K296" s="237"/>
      <c r="L296" s="237"/>
      <c r="M296" s="237" t="s">
        <v>109</v>
      </c>
      <c r="N296" s="237"/>
    </row>
    <row r="297" spans="1:14" ht="31.5">
      <c r="A297" s="290"/>
      <c r="B297" s="300"/>
      <c r="C297" s="300"/>
      <c r="D297" s="48" t="s">
        <v>34</v>
      </c>
      <c r="E297" s="45" t="s">
        <v>35</v>
      </c>
      <c r="F297" s="50" t="s">
        <v>36</v>
      </c>
      <c r="G297" s="45" t="s">
        <v>34</v>
      </c>
      <c r="H297" s="45" t="s">
        <v>35</v>
      </c>
      <c r="I297" s="50" t="s">
        <v>36</v>
      </c>
      <c r="J297" s="51" t="s">
        <v>34</v>
      </c>
      <c r="K297" s="51" t="s">
        <v>35</v>
      </c>
      <c r="L297" s="103" t="s">
        <v>36</v>
      </c>
      <c r="M297" s="237"/>
      <c r="N297" s="237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70">
        <v>13</v>
      </c>
      <c r="N298" s="270"/>
    </row>
    <row r="299" spans="1:14" ht="57" customHeight="1">
      <c r="A299" s="305" t="s">
        <v>126</v>
      </c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</row>
    <row r="300" ht="15" hidden="1">
      <c r="C300" s="6"/>
    </row>
    <row r="301" ht="15.75">
      <c r="C301" s="6"/>
    </row>
    <row r="302" ht="15.75">
      <c r="C302" s="6"/>
    </row>
    <row r="303" spans="1:3" ht="15.75">
      <c r="A303" s="1" t="s">
        <v>294</v>
      </c>
      <c r="C303" s="6"/>
    </row>
    <row r="304" spans="1:13" ht="15.75">
      <c r="A304" s="1" t="s">
        <v>129</v>
      </c>
      <c r="C304" s="6"/>
      <c r="G304" s="4"/>
      <c r="H304" s="4"/>
      <c r="J304" s="267" t="s">
        <v>295</v>
      </c>
      <c r="K304" s="267"/>
      <c r="L304" s="267"/>
      <c r="M304" s="76"/>
    </row>
    <row r="305" spans="3:13" ht="15.75">
      <c r="C305" s="6"/>
      <c r="G305" s="297" t="s">
        <v>110</v>
      </c>
      <c r="H305" s="297"/>
      <c r="J305" s="297" t="s">
        <v>111</v>
      </c>
      <c r="K305" s="297"/>
      <c r="L305" s="297"/>
      <c r="M305" s="78"/>
    </row>
    <row r="306" spans="3:13" ht="7.5" customHeight="1" hidden="1">
      <c r="C306" s="6"/>
      <c r="M306" s="76"/>
    </row>
    <row r="307" spans="1:13" ht="15.75">
      <c r="A307" s="6" t="s">
        <v>112</v>
      </c>
      <c r="B307" s="6"/>
      <c r="C307" s="6"/>
      <c r="M307" s="76"/>
    </row>
    <row r="308" spans="1:13" ht="15.75">
      <c r="A308" s="307"/>
      <c r="B308" s="307"/>
      <c r="C308" s="307"/>
      <c r="D308" s="307"/>
      <c r="M308" s="76"/>
    </row>
    <row r="309" spans="1:13" ht="15.75">
      <c r="A309" s="307"/>
      <c r="B309" s="307"/>
      <c r="C309" s="307"/>
      <c r="D309" s="307"/>
      <c r="M309" s="76"/>
    </row>
    <row r="310" spans="1:13" ht="15.75">
      <c r="A310" s="307" t="s">
        <v>296</v>
      </c>
      <c r="B310" s="307"/>
      <c r="C310" s="307"/>
      <c r="D310" s="307"/>
      <c r="G310" s="4"/>
      <c r="H310" s="4"/>
      <c r="J310" s="298" t="s">
        <v>297</v>
      </c>
      <c r="K310" s="298"/>
      <c r="L310" s="298"/>
      <c r="M310" s="76"/>
    </row>
    <row r="311" spans="3:13" ht="15.75">
      <c r="C311" s="6"/>
      <c r="G311" s="297" t="s">
        <v>110</v>
      </c>
      <c r="H311" s="297"/>
      <c r="J311" s="297" t="s">
        <v>111</v>
      </c>
      <c r="K311" s="297"/>
      <c r="L311" s="297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</sheetData>
  <sheetProtection/>
  <mergeCells count="754">
    <mergeCell ref="I2:M2"/>
    <mergeCell ref="I3:M3"/>
    <mergeCell ref="I4:M4"/>
    <mergeCell ref="I6:M6"/>
    <mergeCell ref="I7:M7"/>
    <mergeCell ref="I8:M8"/>
    <mergeCell ref="I9:M9"/>
    <mergeCell ref="I10:M10"/>
    <mergeCell ref="I11:M11"/>
    <mergeCell ref="I12:M12"/>
    <mergeCell ref="I13:M16"/>
    <mergeCell ref="D17:I17"/>
    <mergeCell ref="D18:I18"/>
    <mergeCell ref="D19:I19"/>
    <mergeCell ref="B21:C21"/>
    <mergeCell ref="B24:C24"/>
    <mergeCell ref="B27:C27"/>
    <mergeCell ref="B29:N29"/>
    <mergeCell ref="B31:N31"/>
    <mergeCell ref="B32:N32"/>
    <mergeCell ref="B33:J33"/>
    <mergeCell ref="B34:N34"/>
    <mergeCell ref="B35:K35"/>
    <mergeCell ref="B36:N36"/>
    <mergeCell ref="B37:N37"/>
    <mergeCell ref="B38:N38"/>
    <mergeCell ref="B39:N39"/>
    <mergeCell ref="B40:N40"/>
    <mergeCell ref="B41:N41"/>
    <mergeCell ref="B42:M42"/>
    <mergeCell ref="B43:N43"/>
    <mergeCell ref="B45:C45"/>
    <mergeCell ref="B46:N46"/>
    <mergeCell ref="B47:N47"/>
    <mergeCell ref="D49:K49"/>
    <mergeCell ref="D50:K50"/>
    <mergeCell ref="B44:L44"/>
    <mergeCell ref="D51:K51"/>
    <mergeCell ref="B52:N52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5:H85"/>
    <mergeCell ref="D86:H86"/>
    <mergeCell ref="D87:H87"/>
    <mergeCell ref="A90:C90"/>
    <mergeCell ref="D90:M90"/>
    <mergeCell ref="A91:C91"/>
    <mergeCell ref="D91:M91"/>
    <mergeCell ref="A92:C92"/>
    <mergeCell ref="D92:M92"/>
    <mergeCell ref="A95:C95"/>
    <mergeCell ref="D95:M95"/>
    <mergeCell ref="A96:C96"/>
    <mergeCell ref="D96:M96"/>
    <mergeCell ref="B98:M98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4:A115"/>
    <mergeCell ref="B114:B115"/>
    <mergeCell ref="C114:E115"/>
    <mergeCell ref="F114:G115"/>
    <mergeCell ref="H114:I115"/>
    <mergeCell ref="J114:K115"/>
    <mergeCell ref="C116:E116"/>
    <mergeCell ref="F116:G116"/>
    <mergeCell ref="H116:I116"/>
    <mergeCell ref="J116:K116"/>
    <mergeCell ref="C117:E117"/>
    <mergeCell ref="F117:G117"/>
    <mergeCell ref="H117:I117"/>
    <mergeCell ref="J117:K117"/>
    <mergeCell ref="C118:K118"/>
    <mergeCell ref="C119:K119"/>
    <mergeCell ref="A120:K120"/>
    <mergeCell ref="C121:E121"/>
    <mergeCell ref="F121:G121"/>
    <mergeCell ref="H121:I121"/>
    <mergeCell ref="J121:K121"/>
    <mergeCell ref="C122:E122"/>
    <mergeCell ref="F122:G122"/>
    <mergeCell ref="H122:I122"/>
    <mergeCell ref="J122:K122"/>
    <mergeCell ref="A123:K123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A126:K12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A129:K129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A135:K13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A138:K13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A141:K14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K144"/>
    <mergeCell ref="C145:K145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C155:K15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K164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F171:G171"/>
    <mergeCell ref="H171:I171"/>
    <mergeCell ref="J171:K171"/>
    <mergeCell ref="F172:G172"/>
    <mergeCell ref="H172:I172"/>
    <mergeCell ref="J172:K172"/>
    <mergeCell ref="F173:G173"/>
    <mergeCell ref="H173:I173"/>
    <mergeCell ref="J173:K173"/>
    <mergeCell ref="F174:G174"/>
    <mergeCell ref="H174:I174"/>
    <mergeCell ref="J174:K174"/>
    <mergeCell ref="F175:G175"/>
    <mergeCell ref="H175:I175"/>
    <mergeCell ref="J175:K175"/>
    <mergeCell ref="F176:G176"/>
    <mergeCell ref="H176:I176"/>
    <mergeCell ref="J176:K176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200:K200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9:K209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7:K227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K23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7:K247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60:E260"/>
    <mergeCell ref="F260:G260"/>
    <mergeCell ref="H260:I260"/>
    <mergeCell ref="J260:K260"/>
    <mergeCell ref="C261:E261"/>
    <mergeCell ref="F261:G261"/>
    <mergeCell ref="H261:I261"/>
    <mergeCell ref="J261:K261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C264:E264"/>
    <mergeCell ref="F264:G264"/>
    <mergeCell ref="H264:I264"/>
    <mergeCell ref="J264:K264"/>
    <mergeCell ref="C265:E265"/>
    <mergeCell ref="F265:G265"/>
    <mergeCell ref="H265:I265"/>
    <mergeCell ref="J265:K265"/>
    <mergeCell ref="C266:K266"/>
    <mergeCell ref="C267:E267"/>
    <mergeCell ref="F267:G267"/>
    <mergeCell ref="H267:I267"/>
    <mergeCell ref="J267:K267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80:E280"/>
    <mergeCell ref="F280:G280"/>
    <mergeCell ref="H280:I280"/>
    <mergeCell ref="J280:K280"/>
    <mergeCell ref="C281:E281"/>
    <mergeCell ref="F281:G281"/>
    <mergeCell ref="H281:I281"/>
    <mergeCell ref="J281:K281"/>
    <mergeCell ref="C282:E282"/>
    <mergeCell ref="F282:G282"/>
    <mergeCell ref="H282:I282"/>
    <mergeCell ref="J282:K282"/>
    <mergeCell ref="C283:E283"/>
    <mergeCell ref="F283:G283"/>
    <mergeCell ref="H283:I283"/>
    <mergeCell ref="J283:K283"/>
    <mergeCell ref="C284:E284"/>
    <mergeCell ref="F284:G284"/>
    <mergeCell ref="H284:I284"/>
    <mergeCell ref="J284:K284"/>
    <mergeCell ref="C285:E285"/>
    <mergeCell ref="F285:G285"/>
    <mergeCell ref="H285:I285"/>
    <mergeCell ref="J285:K285"/>
    <mergeCell ref="C286:E286"/>
    <mergeCell ref="F286:G286"/>
    <mergeCell ref="H286:I286"/>
    <mergeCell ref="J286:K286"/>
    <mergeCell ref="C287:E287"/>
    <mergeCell ref="F287:G287"/>
    <mergeCell ref="H287:I287"/>
    <mergeCell ref="J287:K287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C290:E290"/>
    <mergeCell ref="F290:G290"/>
    <mergeCell ref="H290:I290"/>
    <mergeCell ref="J290:K290"/>
    <mergeCell ref="C291:E291"/>
    <mergeCell ref="F291:G291"/>
    <mergeCell ref="H291:I291"/>
    <mergeCell ref="J291:K291"/>
    <mergeCell ref="C292:E292"/>
    <mergeCell ref="F292:G292"/>
    <mergeCell ref="H292:I292"/>
    <mergeCell ref="J292:K292"/>
    <mergeCell ref="A294:F294"/>
    <mergeCell ref="A296:A297"/>
    <mergeCell ref="B296:B297"/>
    <mergeCell ref="C296:C297"/>
    <mergeCell ref="D296:F296"/>
    <mergeCell ref="G296:I296"/>
    <mergeCell ref="J296:L296"/>
    <mergeCell ref="M296:N297"/>
    <mergeCell ref="M298:N298"/>
    <mergeCell ref="A299:N299"/>
    <mergeCell ref="J304:L304"/>
    <mergeCell ref="G305:H305"/>
    <mergeCell ref="J305:L305"/>
    <mergeCell ref="A308:D308"/>
    <mergeCell ref="A309:D309"/>
    <mergeCell ref="A310:D310"/>
    <mergeCell ref="J310:L310"/>
    <mergeCell ref="G311:H311"/>
    <mergeCell ref="J311:L311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2018-05-29T08:40:32Z</cp:lastPrinted>
  <dcterms:created xsi:type="dcterms:W3CDTF">1996-10-08T23:32:33Z</dcterms:created>
  <dcterms:modified xsi:type="dcterms:W3CDTF">2018-06-04T10:30:49Z</dcterms:modified>
  <cp:category/>
  <cp:version/>
  <cp:contentType/>
  <cp:contentStatus/>
</cp:coreProperties>
</file>