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<sst xmlns="http://schemas.openxmlformats.org/spreadsheetml/2006/main" count="380" uniqueCount="123">
  <si>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</si>
  <si>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</si>
  <si>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</si>
  <si>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</si>
  <si>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</si>
  <si>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</si>
  <si>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</si>
  <si>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</si>
  <si>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</si>
  <si>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</si>
  <si>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</si>
  <si>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</si>
  <si>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</si>
  <si>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</si>
  <si>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1517320  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</si>
  <si>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</si>
  <si>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</si>
  <si>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</si>
  <si>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</si>
  <si>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</si>
  <si>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</si>
  <si>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</si>
  <si>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</si>
  <si>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</si>
  <si>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</si>
  <si>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</si>
  <si>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</si>
  <si>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</si>
  <si>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</si>
  <si>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</si>
  <si>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</si>
  <si>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</si>
  <si>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</si>
  <si>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</si>
  <si>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</si>
  <si>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</si>
  <si>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1517321  </t>
  </si>
  <si>
    <t>Будівництво освітніх установ та закладів</t>
  </si>
  <si>
    <t>Забезпечення будівництва (придбання) об'єктів</t>
  </si>
  <si>
    <t xml:space="preserve">1517324  </t>
  </si>
  <si>
    <t>Будівництво установ та закладів культури</t>
  </si>
  <si>
    <t>Забезпечення реконструкції об'єктів</t>
  </si>
  <si>
    <t xml:space="preserve">1517325  </t>
  </si>
  <si>
    <t>Будівництво споруд, установ та закладів фізичної культури і спорту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</si>
  <si>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</si>
  <si>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</si>
  <si>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</si>
  <si>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</si>
  <si>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</si>
  <si>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</si>
  <si>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</si>
  <si>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</si>
  <si>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</si>
  <si>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</si>
  <si>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</si>
  <si>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будівництва (придбання) об'єктів, у т.ч.:</t>
  </si>
  <si>
    <t>м²</t>
  </si>
  <si>
    <t>продукту</t>
  </si>
  <si>
    <t>кількість  об’єктів, які планується побудувати (придбати)</t>
  </si>
  <si>
    <t>од.</t>
  </si>
  <si>
    <t>ефективності</t>
  </si>
  <si>
    <t>розрахунок</t>
  </si>
  <si>
    <t>тис.грн</t>
  </si>
  <si>
    <t>якості</t>
  </si>
  <si>
    <t>рівень готовності об’єктів будівництва</t>
  </si>
  <si>
    <t>%</t>
  </si>
  <si>
    <t>Динаміка обсягу будівництва порівняно з попереднім роком</t>
  </si>
  <si>
    <t xml:space="preserve">обсяг реконструкції обєктів, у т.ч.: </t>
  </si>
  <si>
    <t>кількість обєктів, які планується реконструювати</t>
  </si>
  <si>
    <t>рівень готовності об'єктів реконструкції</t>
  </si>
  <si>
    <t>Динаміка обсягу реконструкції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</si>
  <si>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</si>
  <si>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</si>
  <si>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</si>
  <si>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</si>
  <si>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</si>
  <si>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</si>
  <si>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</si>
  <si>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</si>
  <si>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>Кошти, що передаються із загального фонду бюджету до бюджету розвитку (спеціального фонду)</t>
  </si>
  <si>
    <t>Х</t>
  </si>
  <si>
    <t xml:space="preserve"> Нове будівництво котельні ЗОШ № 29 по вул.Ватутіна,124 у м.Миколаєві, в т.ч. проектно-вишукувальні роботи та експертиза</t>
  </si>
  <si>
    <t xml:space="preserve"> Реконструкція нежитлових приміщень по вул.Спаській, 23/1 в м.Миколаєві під дитячу художню школу, в т.ч. проектно-вишукувальні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</si>
  <si>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</si>
  <si>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</si>
  <si>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</si>
  <si>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</si>
  <si>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</si>
  <si>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</si>
  <si>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</si>
  <si>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14.02.2018 12:26:04</t>
  </si>
  <si>
    <t>Паспорт бюджетної програми 000000064 от 29.01.2018 0:00:00</t>
  </si>
  <si>
    <t>Паспорт бюджетної програми 000000065 от 19.01.2018 14:04:23</t>
  </si>
  <si>
    <t>Паспорт бюджетної програми 000000084 от 22.01.2018 13:48:05</t>
  </si>
  <si>
    <t>Будівництво об'єктів соціально-культурного призначення</t>
  </si>
  <si>
    <t>середні витрати на будівництво (придбання) одного м²:</t>
  </si>
  <si>
    <t>середні витрати на будівництво (придбання) одного об'єкта:</t>
  </si>
  <si>
    <t>проектно-кошорисна документація, тех.завдання, дефекті акти</t>
  </si>
  <si>
    <t>рішення міської ради</t>
  </si>
  <si>
    <t>Динаміка кількості об'єктів будівництва порівняно з попереднім роком</t>
  </si>
  <si>
    <t>Динаміка кількості об'єктів реконструкції порівняно з попереднім роком</t>
  </si>
  <si>
    <t>середні витрати на реконструкцію одного об'єкта:</t>
  </si>
  <si>
    <t>середні витрати на будівництво одного об'єкта:</t>
  </si>
  <si>
    <t>середні витрати на реконструкцію (придбання) одного м²:</t>
  </si>
  <si>
    <t xml:space="preserve">0443    </t>
  </si>
  <si>
    <t xml:space="preserve"> Реконструкція існуючого футбольного поля Центрального міського стадіону по вул.Спортивній,1/1 в м.Миколаєві, у т.ч. проектні роботи та експертиза</t>
  </si>
  <si>
    <t xml:space="preserve"> Нове будівництво Центру легкої атлетики та ігрових видів спорту   за адресою:  вул.Спортивна, 1/1 в м.Миколаєві,  в т.ч. проектно-вишукувальні роботи та експертиза</t>
  </si>
  <si>
    <t>Загальна площа об'єктів, які планується побудувати:</t>
  </si>
  <si>
    <t>Загальна площа об'єктів, які планується реконструювати:</t>
  </si>
  <si>
    <t>кількість об'єктів, які планується реконструювати</t>
  </si>
  <si>
    <t>Начальник управління</t>
  </si>
  <si>
    <t>Р.С. Бохін</t>
  </si>
  <si>
    <t>Департаменту фінансів Миколаївської міської ради
від 12 лютого 2018 року №  13/1</t>
  </si>
  <si>
    <t>Будівництво установ та закладів соціальної сфери</t>
  </si>
  <si>
    <t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м.Миколаєва на 2018-2020 роки»,  
Рішення Миколаївської міської ради від 21.12.2017 року № 32/17 «Про міський бюджет міста Миколаєва на 2018 рік» зі змінами затвердженими рішенням ММР № 38/4 від 7 Червня 2018 "Про внесення змін до рішення міської ради від 21.12.2017 № 32/17 «Про міський бюджет міста Миколаєва на 2018 рік»</t>
  </si>
  <si>
    <t>Нове будівництво дошкільного начального закладу по вул.Променева у мікрорайоні «Північний» м.Миколаєва, в т.ч. проектно-вишукувальні роботи та експертиза</t>
  </si>
  <si>
    <t>Прибудова ЗОШ №22 по вул. Робочій,8 в м.Миколаєві (нове будівництво) Коригування, в тому числі проектно-вишукувальні роботи та експертиза</t>
  </si>
  <si>
    <t>Реконструкція топкової ( із змінами існуючих газових котлів) у відділеннях Центрального району міського територіального центру соціального обслуговування (надання соціальних послуг) за адресою: м. Миколаїв, вул. Шевченка, 19-А, у т.ч. проектно-вишукувальні роботи та експертиза</t>
  </si>
  <si>
    <t>Директор департаменту фінансів Миколаївської міської ради</t>
  </si>
  <si>
    <t>В.Є. Святелик</t>
  </si>
  <si>
    <t>Нове будівництво котельні ЗОШ№4 по вул. М. Морська,78 у м.Миколаєві, в т.ч. проектно - вишукувальні роботи та експертиза</t>
  </si>
  <si>
    <t>Обсяг бюджетних призначень/бюджетних асигнувань  -   18496,30608 тис.гривень, у тому числі загального фонду -   тис.гривень та спеціального фонду - 18496,30608 тис.гривень</t>
  </si>
  <si>
    <t>( у редакції Наказу управління капітального будівництва Миколаївської міської ради та департаменту фінансів Миколаївської міської ради від 20.06.2018р. № 41/____)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</si>
</sst>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&quot;     &quot;"/>
    <numFmt numFmtId="167" formatCode="0&quot;  &quot;"/>
    <numFmt numFmtId="168" formatCode="#,##0.0"/>
    <numFmt numFmtId="169" formatCode="#,##0.000"/>
    <numFmt numFmtId="170" formatCode="0.0"/>
    <numFmt numFmtId="171" formatCode="0.0000"/>
    <numFmt numFmtId="172" formatCode="#,##0.00000"/>
    <numFmt numFmtId="173" formatCode="0.00000"/>
    <numFmt numFmtId="174" formatCode="#,##0.000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64" fontId="6" fillId="33" borderId="13" xfId="0" applyNumberFormat="1" applyFont="1" applyFill="1" applyBorder="1" applyAlignment="1">
      <alignment horizontal="center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0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3" xfId="0" applyFont="1" applyBorder="1" applyAlignment="1">
      <alignment horizontal="left"/>
    </xf>
    <xf numFmtId="0" fontId="6" fillId="34" borderId="13" xfId="0" applyNumberFormat="1" applyFont="1" applyFill="1" applyBorder="1" applyAlignment="1">
      <alignment horizontal="left" vertical="center"/>
    </xf>
    <xf numFmtId="1" fontId="0" fillId="34" borderId="16" xfId="0" applyNumberFormat="1" applyFont="1" applyFill="1" applyBorder="1" applyAlignment="1">
      <alignment horizontal="right" vertical="center"/>
    </xf>
    <xf numFmtId="0" fontId="0" fillId="34" borderId="17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169" fontId="6" fillId="33" borderId="0" xfId="0" applyNumberFormat="1" applyFont="1" applyFill="1" applyBorder="1" applyAlignment="1">
      <alignment horizontal="right" vertical="center" wrapText="1"/>
    </xf>
    <xf numFmtId="167" fontId="6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5" fontId="6" fillId="33" borderId="16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0" fontId="0" fillId="34" borderId="19" xfId="0" applyNumberFormat="1" applyFont="1" applyFill="1" applyBorder="1" applyAlignment="1">
      <alignment horizontal="left" vertical="center" wrapText="1"/>
    </xf>
    <xf numFmtId="0" fontId="0" fillId="34" borderId="17" xfId="0" applyNumberFormat="1" applyFont="1" applyFill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1" fontId="0" fillId="34" borderId="13" xfId="0" applyNumberFormat="1" applyFont="1" applyFill="1" applyBorder="1" applyAlignment="1">
      <alignment horizontal="right" vertical="center" wrapText="1"/>
    </xf>
    <xf numFmtId="0" fontId="6" fillId="34" borderId="13" xfId="0" applyNumberFormat="1" applyFont="1" applyFill="1" applyBorder="1" applyAlignment="1">
      <alignment horizontal="left" vertical="center"/>
    </xf>
    <xf numFmtId="170" fontId="0" fillId="34" borderId="13" xfId="0" applyNumberFormat="1" applyFont="1" applyFill="1" applyBorder="1" applyAlignment="1">
      <alignment horizontal="right" vertical="center" wrapText="1"/>
    </xf>
    <xf numFmtId="165" fontId="0" fillId="34" borderId="13" xfId="0" applyNumberFormat="1" applyFont="1" applyFill="1" applyBorder="1" applyAlignment="1">
      <alignment horizontal="right" vertical="center" wrapText="1"/>
    </xf>
    <xf numFmtId="2" fontId="0" fillId="34" borderId="13" xfId="0" applyNumberFormat="1" applyFont="1" applyFill="1" applyBorder="1" applyAlignment="1">
      <alignment horizontal="right" vertical="center" wrapText="1"/>
    </xf>
    <xf numFmtId="1" fontId="6" fillId="34" borderId="13" xfId="0" applyNumberFormat="1" applyFont="1" applyFill="1" applyBorder="1" applyAlignment="1">
      <alignment horizontal="right" vertical="center"/>
    </xf>
    <xf numFmtId="0" fontId="6" fillId="34" borderId="13" xfId="0" applyNumberFormat="1" applyFont="1" applyFill="1" applyBorder="1" applyAlignment="1">
      <alignment horizontal="left" vertical="center" wrapText="1"/>
    </xf>
    <xf numFmtId="0" fontId="0" fillId="34" borderId="13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/>
    </xf>
    <xf numFmtId="0" fontId="6" fillId="0" borderId="26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33" borderId="1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171" fontId="6" fillId="33" borderId="13" xfId="0" applyNumberFormat="1" applyFont="1" applyFill="1" applyBorder="1" applyAlignment="1">
      <alignment horizontal="right" vertical="center" wrapText="1"/>
    </xf>
    <xf numFmtId="173" fontId="6" fillId="33" borderId="13" xfId="0" applyNumberFormat="1" applyFont="1" applyFill="1" applyBorder="1" applyAlignment="1">
      <alignment horizontal="right" vertical="center" wrapText="1"/>
    </xf>
    <xf numFmtId="173" fontId="0" fillId="33" borderId="13" xfId="0" applyNumberFormat="1" applyFont="1" applyFill="1" applyBorder="1" applyAlignment="1">
      <alignment horizontal="right" vertical="center" wrapText="1"/>
    </xf>
    <xf numFmtId="171" fontId="6" fillId="33" borderId="16" xfId="0" applyNumberFormat="1" applyFont="1" applyFill="1" applyBorder="1" applyAlignment="1">
      <alignment horizontal="right" vertical="center" wrapText="1"/>
    </xf>
    <xf numFmtId="171" fontId="6" fillId="33" borderId="13" xfId="0" applyNumberFormat="1" applyFont="1" applyFill="1" applyBorder="1" applyAlignment="1">
      <alignment horizontal="right" vertical="center" wrapText="1"/>
    </xf>
    <xf numFmtId="173" fontId="6" fillId="33" borderId="16" xfId="0" applyNumberFormat="1" applyFont="1" applyFill="1" applyBorder="1" applyAlignment="1">
      <alignment horizontal="right" vertical="center" wrapText="1"/>
    </xf>
    <xf numFmtId="173" fontId="6" fillId="33" borderId="13" xfId="0" applyNumberFormat="1" applyFont="1" applyFill="1" applyBorder="1" applyAlignment="1">
      <alignment horizontal="right" vertical="center" wrapText="1"/>
    </xf>
    <xf numFmtId="171" fontId="0" fillId="33" borderId="16" xfId="0" applyNumberFormat="1" applyFont="1" applyFill="1" applyBorder="1" applyAlignment="1">
      <alignment horizontal="right" vertical="center" wrapText="1"/>
    </xf>
    <xf numFmtId="171" fontId="0" fillId="33" borderId="13" xfId="0" applyNumberFormat="1" applyFont="1" applyFill="1" applyBorder="1" applyAlignment="1">
      <alignment horizontal="right" vertical="center" wrapText="1"/>
    </xf>
    <xf numFmtId="172" fontId="6" fillId="33" borderId="16" xfId="0" applyNumberFormat="1" applyFont="1" applyFill="1" applyBorder="1" applyAlignment="1">
      <alignment horizontal="right" vertical="center" wrapText="1"/>
    </xf>
    <xf numFmtId="172" fontId="6" fillId="33" borderId="13" xfId="0" applyNumberFormat="1" applyFont="1" applyFill="1" applyBorder="1" applyAlignment="1">
      <alignment horizontal="right" vertical="center" wrapText="1"/>
    </xf>
    <xf numFmtId="171" fontId="6" fillId="0" borderId="16" xfId="0" applyNumberFormat="1" applyFont="1" applyBorder="1" applyAlignment="1">
      <alignment horizontal="right" vertical="center" wrapText="1"/>
    </xf>
    <xf numFmtId="171" fontId="6" fillId="0" borderId="13" xfId="0" applyNumberFormat="1" applyFont="1" applyBorder="1" applyAlignment="1">
      <alignment horizontal="right" vertical="center" wrapText="1"/>
    </xf>
    <xf numFmtId="171" fontId="0" fillId="0" borderId="16" xfId="0" applyNumberFormat="1" applyFont="1" applyBorder="1" applyAlignment="1">
      <alignment horizontal="right" vertical="center" wrapText="1"/>
    </xf>
    <xf numFmtId="171" fontId="0" fillId="0" borderId="13" xfId="0" applyNumberFormat="1" applyFont="1" applyBorder="1" applyAlignment="1">
      <alignment horizontal="right" vertical="center" wrapText="1"/>
    </xf>
    <xf numFmtId="173" fontId="6" fillId="0" borderId="16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173" fontId="0" fillId="0" borderId="16" xfId="0" applyNumberFormat="1" applyFont="1" applyBorder="1" applyAlignment="1">
      <alignment horizontal="right" vertical="center" wrapText="1"/>
    </xf>
    <xf numFmtId="173" fontId="0" fillId="0" borderId="13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00"/>
  <sheetViews>
    <sheetView tabSelected="1" zoomScale="125" zoomScaleNormal="125" zoomScalePageLayoutView="0" workbookViewId="0" topLeftCell="A1">
      <selection activeCell="M10" sqref="M10:Q10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86" t="s">
        <v>3</v>
      </c>
      <c r="N6" s="86"/>
      <c r="O6" s="86"/>
      <c r="P6" s="86"/>
      <c r="Q6" s="86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87" t="s">
        <v>4</v>
      </c>
      <c r="N7" s="87"/>
      <c r="O7" s="87"/>
      <c r="P7" s="87"/>
      <c r="Q7" s="87"/>
    </row>
    <row r="8" ht="11.25" hidden="1"/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86" t="s">
        <v>5</v>
      </c>
      <c r="N9" s="86"/>
      <c r="O9" s="86"/>
      <c r="P9" s="86"/>
      <c r="Q9" s="86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88" t="s">
        <v>112</v>
      </c>
      <c r="N10" s="87"/>
      <c r="O10" s="87"/>
      <c r="P10" s="87"/>
      <c r="Q10" s="87"/>
    </row>
    <row r="11" spans="13:17" ht="11.25">
      <c r="M11" s="91" t="s">
        <v>122</v>
      </c>
      <c r="N11" s="91"/>
      <c r="O11" s="91"/>
      <c r="P11" s="91"/>
      <c r="Q11" s="91"/>
    </row>
    <row r="12" spans="1:17" ht="21.75" customHeight="1">
      <c r="A12"/>
      <c r="B12"/>
      <c r="C12"/>
      <c r="D12"/>
      <c r="E12"/>
      <c r="F12"/>
      <c r="G12"/>
      <c r="H12"/>
      <c r="I12"/>
      <c r="J12"/>
      <c r="K12"/>
      <c r="L12"/>
      <c r="M12" s="91"/>
      <c r="N12" s="91"/>
      <c r="O12" s="91"/>
      <c r="P12" s="91"/>
      <c r="Q12" s="91"/>
    </row>
    <row r="13" spans="1:17" ht="15.75" customHeight="1">
      <c r="A13" s="89" t="s">
        <v>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1:17" ht="15.75" customHeight="1">
      <c r="A14" s="90" t="s">
        <v>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8" spans="1:17" ht="11.25" customHeight="1">
      <c r="A18" s="4" t="s">
        <v>8</v>
      </c>
      <c r="B18" s="92">
        <v>1500000</v>
      </c>
      <c r="C18" s="92"/>
      <c r="D18"/>
      <c r="E18" s="93" t="s">
        <v>4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1:17" ht="11.25" customHeight="1">
      <c r="A19"/>
      <c r="B19" s="94" t="s">
        <v>9</v>
      </c>
      <c r="C19" s="94"/>
      <c r="D19"/>
      <c r="E19" s="95" t="s">
        <v>10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1" spans="1:17" ht="11.25" customHeight="1">
      <c r="A21" s="4" t="s">
        <v>11</v>
      </c>
      <c r="B21" s="92">
        <v>1510000</v>
      </c>
      <c r="C21" s="92"/>
      <c r="D21"/>
      <c r="E21" s="93" t="s">
        <v>4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 ht="11.25" customHeight="1">
      <c r="A22"/>
      <c r="B22" s="94" t="s">
        <v>9</v>
      </c>
      <c r="C22" s="94"/>
      <c r="D22"/>
      <c r="E22" s="95" t="s">
        <v>12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4" spans="1:17" ht="11.25" customHeight="1">
      <c r="A24" s="4" t="s">
        <v>13</v>
      </c>
      <c r="B24" s="96" t="s">
        <v>14</v>
      </c>
      <c r="C24" s="96"/>
      <c r="D24"/>
      <c r="E24" s="97"/>
      <c r="F24" s="97"/>
      <c r="G24"/>
      <c r="H24" s="93" t="s">
        <v>94</v>
      </c>
      <c r="I24" s="93"/>
      <c r="J24" s="93"/>
      <c r="K24" s="93"/>
      <c r="L24" s="93"/>
      <c r="M24" s="93"/>
      <c r="N24" s="93"/>
      <c r="O24" s="93"/>
      <c r="P24" s="93"/>
      <c r="Q24" s="93"/>
    </row>
    <row r="25" spans="1:17" ht="11.25" customHeight="1">
      <c r="A25"/>
      <c r="B25" s="94" t="s">
        <v>9</v>
      </c>
      <c r="C25" s="94"/>
      <c r="D25"/>
      <c r="E25" s="6" t="s">
        <v>15</v>
      </c>
      <c r="F25" s="7" t="s">
        <v>16</v>
      </c>
      <c r="G25"/>
      <c r="H25" s="95" t="s">
        <v>17</v>
      </c>
      <c r="I25" s="95"/>
      <c r="J25" s="95"/>
      <c r="K25" s="95"/>
      <c r="L25" s="95"/>
      <c r="M25" s="95"/>
      <c r="N25" s="95"/>
      <c r="O25" s="95"/>
      <c r="P25" s="95"/>
      <c r="Q25" s="95"/>
    </row>
    <row r="27" spans="1:17" ht="11.25" customHeight="1">
      <c r="A27" s="4" t="s">
        <v>18</v>
      </c>
      <c r="B27" s="96" t="s">
        <v>121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9" spans="1:17" ht="11.25" customHeight="1">
      <c r="A29" s="8" t="s">
        <v>19</v>
      </c>
      <c r="B29" s="101" t="s">
        <v>20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ht="5.25" customHeight="1"/>
    <row r="31" spans="1:17" ht="102" customHeight="1">
      <c r="A31"/>
      <c r="B31" s="102" t="s">
        <v>114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ht="4.5" customHeight="1"/>
    <row r="33" ht="11.25" hidden="1"/>
    <row r="34" spans="1:17" ht="11.25" customHeight="1">
      <c r="A34" s="4" t="s">
        <v>21</v>
      </c>
      <c r="B34" s="103" t="s">
        <v>22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ht="11.25" customHeight="1">
      <c r="A35" s="10"/>
      <c r="B35" s="104" t="s">
        <v>23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7" spans="1:17" ht="11.25" customHeight="1" thickBot="1">
      <c r="A37" s="4" t="s">
        <v>24</v>
      </c>
      <c r="B37" s="4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 thickBot="1">
      <c r="A38" s="108" t="s">
        <v>26</v>
      </c>
      <c r="B38" s="108"/>
      <c r="C38" s="11" t="s">
        <v>27</v>
      </c>
      <c r="D38" s="11" t="s">
        <v>28</v>
      </c>
      <c r="E38" s="109" t="s">
        <v>29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ht="11.25" customHeight="1">
      <c r="A39" s="64">
        <v>1</v>
      </c>
      <c r="B39" s="64"/>
      <c r="C39" s="41" t="s">
        <v>36</v>
      </c>
      <c r="D39" s="41" t="s">
        <v>104</v>
      </c>
      <c r="E39" s="65" t="s">
        <v>37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1.25" customHeight="1">
      <c r="A40" s="64">
        <v>2</v>
      </c>
      <c r="B40" s="64"/>
      <c r="C40" s="41" t="s">
        <v>42</v>
      </c>
      <c r="D40" s="41" t="s">
        <v>104</v>
      </c>
      <c r="E40" s="65" t="s">
        <v>43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1.25" customHeight="1">
      <c r="A41" s="64">
        <v>3</v>
      </c>
      <c r="B41" s="64"/>
      <c r="C41" s="41">
        <v>1517323</v>
      </c>
      <c r="D41" s="41" t="s">
        <v>104</v>
      </c>
      <c r="E41" s="65" t="s">
        <v>113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11.25" customHeight="1">
      <c r="A42" s="64">
        <v>3</v>
      </c>
      <c r="B42" s="64"/>
      <c r="C42" s="41" t="s">
        <v>39</v>
      </c>
      <c r="D42" s="41" t="s">
        <v>104</v>
      </c>
      <c r="E42" s="65" t="s">
        <v>40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4" spans="1:17" ht="11.25" customHeight="1" thickBot="1">
      <c r="A44" s="4" t="s">
        <v>30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4" t="s">
        <v>31</v>
      </c>
    </row>
    <row r="45" spans="1:17" ht="11.25" customHeight="1">
      <c r="A45" s="113" t="s">
        <v>26</v>
      </c>
      <c r="B45" s="113"/>
      <c r="C45" s="116" t="s">
        <v>27</v>
      </c>
      <c r="D45" s="116" t="s">
        <v>28</v>
      </c>
      <c r="E45" s="98" t="s">
        <v>32</v>
      </c>
      <c r="F45" s="98"/>
      <c r="G45" s="98"/>
      <c r="H45" s="98"/>
      <c r="I45" s="98"/>
      <c r="J45" s="98"/>
      <c r="K45" s="98"/>
      <c r="L45" s="98" t="s">
        <v>33</v>
      </c>
      <c r="M45" s="98"/>
      <c r="N45" s="98" t="s">
        <v>34</v>
      </c>
      <c r="O45" s="98"/>
      <c r="P45" s="105" t="s">
        <v>35</v>
      </c>
      <c r="Q45" s="105"/>
    </row>
    <row r="46" spans="1:17" ht="11.25" customHeight="1">
      <c r="A46" s="114"/>
      <c r="B46" s="115"/>
      <c r="C46" s="106"/>
      <c r="D46" s="106"/>
      <c r="E46" s="99"/>
      <c r="F46" s="100"/>
      <c r="G46" s="100"/>
      <c r="H46" s="100"/>
      <c r="I46" s="100"/>
      <c r="J46" s="100"/>
      <c r="K46" s="100"/>
      <c r="L46" s="99"/>
      <c r="M46" s="100"/>
      <c r="N46" s="99"/>
      <c r="O46" s="100"/>
      <c r="P46" s="106"/>
      <c r="Q46" s="107"/>
    </row>
    <row r="47" spans="1:17" ht="11.25" customHeight="1">
      <c r="A47" s="110">
        <v>1</v>
      </c>
      <c r="B47" s="110"/>
      <c r="C47" s="12">
        <v>2</v>
      </c>
      <c r="D47" s="12">
        <v>3</v>
      </c>
      <c r="E47" s="111">
        <v>4</v>
      </c>
      <c r="F47" s="111"/>
      <c r="G47" s="111"/>
      <c r="H47" s="111"/>
      <c r="I47" s="111"/>
      <c r="J47" s="111"/>
      <c r="K47" s="111"/>
      <c r="L47" s="111">
        <v>5</v>
      </c>
      <c r="M47" s="111"/>
      <c r="N47" s="111">
        <v>6</v>
      </c>
      <c r="O47" s="111"/>
      <c r="P47" s="112">
        <v>7</v>
      </c>
      <c r="Q47" s="112"/>
    </row>
    <row r="48" spans="1:17" ht="21" customHeight="1">
      <c r="A48" s="66"/>
      <c r="B48" s="66"/>
      <c r="C48" s="13" t="s">
        <v>36</v>
      </c>
      <c r="D48" s="14">
        <v>443</v>
      </c>
      <c r="E48" s="60" t="s">
        <v>37</v>
      </c>
      <c r="F48" s="60"/>
      <c r="G48" s="60"/>
      <c r="H48" s="60"/>
      <c r="I48" s="60"/>
      <c r="J48" s="60"/>
      <c r="K48" s="60"/>
      <c r="L48" s="67"/>
      <c r="M48" s="67"/>
      <c r="N48" s="173">
        <f>N49</f>
        <v>9828.7828</v>
      </c>
      <c r="O48" s="173"/>
      <c r="P48" s="174">
        <f>P49</f>
        <v>9828.7828</v>
      </c>
      <c r="Q48" s="174"/>
    </row>
    <row r="49" spans="1:17" ht="11.25">
      <c r="A49" s="56">
        <v>1</v>
      </c>
      <c r="B49" s="56"/>
      <c r="C49" s="16" t="s">
        <v>36</v>
      </c>
      <c r="D49" s="17">
        <v>443</v>
      </c>
      <c r="E49" s="52" t="s">
        <v>38</v>
      </c>
      <c r="F49" s="52"/>
      <c r="G49" s="52"/>
      <c r="H49" s="52"/>
      <c r="I49" s="52"/>
      <c r="J49" s="52"/>
      <c r="K49" s="52"/>
      <c r="L49" s="57"/>
      <c r="M49" s="57"/>
      <c r="N49" s="177">
        <f>10758-929.2172</f>
        <v>9828.7828</v>
      </c>
      <c r="O49" s="177"/>
      <c r="P49" s="178">
        <f>N49</f>
        <v>9828.7828</v>
      </c>
      <c r="Q49" s="178"/>
    </row>
    <row r="50" spans="1:17" ht="17.25" customHeight="1">
      <c r="A50" s="66"/>
      <c r="B50" s="66"/>
      <c r="C50" s="13">
        <v>1517323</v>
      </c>
      <c r="D50" s="14">
        <v>443</v>
      </c>
      <c r="E50" s="60" t="str">
        <f>E41</f>
        <v>Будівництво установ та закладів соціальної сфери</v>
      </c>
      <c r="F50" s="60"/>
      <c r="G50" s="60"/>
      <c r="H50" s="60"/>
      <c r="I50" s="60"/>
      <c r="J50" s="60"/>
      <c r="K50" s="60"/>
      <c r="L50" s="67"/>
      <c r="M50" s="67"/>
      <c r="N50" s="68">
        <f>N51</f>
        <v>800</v>
      </c>
      <c r="O50" s="68"/>
      <c r="P50" s="69">
        <f>P51</f>
        <v>800</v>
      </c>
      <c r="Q50" s="69"/>
    </row>
    <row r="51" spans="1:17" ht="11.25">
      <c r="A51" s="56">
        <v>2</v>
      </c>
      <c r="B51" s="56"/>
      <c r="C51" s="16">
        <v>1517323</v>
      </c>
      <c r="D51" s="17">
        <v>443</v>
      </c>
      <c r="E51" s="52" t="s">
        <v>41</v>
      </c>
      <c r="F51" s="52"/>
      <c r="G51" s="52"/>
      <c r="H51" s="52"/>
      <c r="I51" s="52"/>
      <c r="J51" s="52"/>
      <c r="K51" s="52"/>
      <c r="L51" s="57"/>
      <c r="M51" s="57"/>
      <c r="N51" s="58">
        <v>800</v>
      </c>
      <c r="O51" s="58"/>
      <c r="P51" s="59">
        <f>N51</f>
        <v>800</v>
      </c>
      <c r="Q51" s="59"/>
    </row>
    <row r="52" spans="1:17" ht="17.25" customHeight="1">
      <c r="A52" s="66"/>
      <c r="B52" s="66"/>
      <c r="C52" s="13" t="s">
        <v>39</v>
      </c>
      <c r="D52" s="14">
        <v>443</v>
      </c>
      <c r="E52" s="60" t="s">
        <v>40</v>
      </c>
      <c r="F52" s="60"/>
      <c r="G52" s="60"/>
      <c r="H52" s="60"/>
      <c r="I52" s="60"/>
      <c r="J52" s="60"/>
      <c r="K52" s="60"/>
      <c r="L52" s="67"/>
      <c r="M52" s="67"/>
      <c r="N52" s="68">
        <f>N53</f>
        <v>400</v>
      </c>
      <c r="O52" s="68"/>
      <c r="P52" s="69">
        <f>P53</f>
        <v>400</v>
      </c>
      <c r="Q52" s="69"/>
    </row>
    <row r="53" spans="1:17" ht="11.25">
      <c r="A53" s="56">
        <v>2</v>
      </c>
      <c r="B53" s="56"/>
      <c r="C53" s="16" t="s">
        <v>39</v>
      </c>
      <c r="D53" s="17">
        <v>443</v>
      </c>
      <c r="E53" s="52" t="s">
        <v>41</v>
      </c>
      <c r="F53" s="52"/>
      <c r="G53" s="52"/>
      <c r="H53" s="52"/>
      <c r="I53" s="52"/>
      <c r="J53" s="52"/>
      <c r="K53" s="52"/>
      <c r="L53" s="57"/>
      <c r="M53" s="57"/>
      <c r="N53" s="58">
        <f>3000-2600</f>
        <v>400</v>
      </c>
      <c r="O53" s="58"/>
      <c r="P53" s="59">
        <f>N53</f>
        <v>400</v>
      </c>
      <c r="Q53" s="59"/>
    </row>
    <row r="54" spans="1:17" ht="18.75" customHeight="1">
      <c r="A54" s="66"/>
      <c r="B54" s="66"/>
      <c r="C54" s="13" t="s">
        <v>42</v>
      </c>
      <c r="D54" s="14">
        <v>443</v>
      </c>
      <c r="E54" s="60" t="s">
        <v>43</v>
      </c>
      <c r="F54" s="60"/>
      <c r="G54" s="60"/>
      <c r="H54" s="60"/>
      <c r="I54" s="60"/>
      <c r="J54" s="60"/>
      <c r="K54" s="60"/>
      <c r="L54" s="67"/>
      <c r="M54" s="67"/>
      <c r="N54" s="175">
        <f>N55+N56</f>
        <v>7467.52328</v>
      </c>
      <c r="O54" s="175"/>
      <c r="P54" s="176">
        <f>P55+P56</f>
        <v>7467.52328</v>
      </c>
      <c r="Q54" s="176"/>
    </row>
    <row r="55" spans="1:17" ht="11.25">
      <c r="A55" s="56">
        <v>3</v>
      </c>
      <c r="B55" s="56"/>
      <c r="C55" s="16" t="s">
        <v>42</v>
      </c>
      <c r="D55" s="17">
        <v>443</v>
      </c>
      <c r="E55" s="52" t="s">
        <v>38</v>
      </c>
      <c r="F55" s="52"/>
      <c r="G55" s="52"/>
      <c r="H55" s="52"/>
      <c r="I55" s="52"/>
      <c r="J55" s="52"/>
      <c r="K55" s="52"/>
      <c r="L55" s="57"/>
      <c r="M55" s="57"/>
      <c r="N55" s="58">
        <f>9250-8650</f>
        <v>600</v>
      </c>
      <c r="O55" s="58"/>
      <c r="P55" s="59">
        <f>N55</f>
        <v>600</v>
      </c>
      <c r="Q55" s="59"/>
    </row>
    <row r="56" spans="1:17" ht="11.25">
      <c r="A56" s="56">
        <v>4</v>
      </c>
      <c r="B56" s="56"/>
      <c r="C56" s="16" t="s">
        <v>42</v>
      </c>
      <c r="D56" s="17">
        <v>443</v>
      </c>
      <c r="E56" s="52" t="s">
        <v>41</v>
      </c>
      <c r="F56" s="52"/>
      <c r="G56" s="52"/>
      <c r="H56" s="52"/>
      <c r="I56" s="52"/>
      <c r="J56" s="52"/>
      <c r="K56" s="52"/>
      <c r="L56" s="57"/>
      <c r="M56" s="57"/>
      <c r="N56" s="58">
        <f>6230+637.52328</f>
        <v>6867.52328</v>
      </c>
      <c r="O56" s="58"/>
      <c r="P56" s="59">
        <f>N56</f>
        <v>6867.52328</v>
      </c>
      <c r="Q56" s="59"/>
    </row>
    <row r="57" spans="1:17" s="1" customFormat="1" ht="15.75" customHeight="1">
      <c r="A57" s="61" t="s">
        <v>44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7"/>
      <c r="M57" s="67"/>
      <c r="N57" s="179">
        <f>N48+N50+N52+N54</f>
        <v>18496.306080000002</v>
      </c>
      <c r="O57" s="179"/>
      <c r="P57" s="180">
        <f>P48+P50+P52+P54</f>
        <v>18496.306080000002</v>
      </c>
      <c r="Q57" s="180"/>
    </row>
    <row r="58" spans="1:17" s="1" customFormat="1" ht="1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8"/>
      <c r="M58" s="48"/>
      <c r="N58" s="49"/>
      <c r="O58" s="49"/>
      <c r="P58" s="49"/>
      <c r="Q58" s="49"/>
    </row>
    <row r="60" spans="1:17" ht="23.25" customHeight="1">
      <c r="A60" s="4" t="s">
        <v>45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4" t="s">
        <v>31</v>
      </c>
    </row>
    <row r="61" spans="1:17" ht="21.75" customHeight="1">
      <c r="A61" s="117" t="s">
        <v>46</v>
      </c>
      <c r="B61" s="117"/>
      <c r="C61" s="117"/>
      <c r="D61" s="117"/>
      <c r="E61" s="117"/>
      <c r="F61" s="117"/>
      <c r="G61" s="117"/>
      <c r="H61" s="117"/>
      <c r="I61" s="117"/>
      <c r="J61" s="117"/>
      <c r="K61" s="20" t="s">
        <v>27</v>
      </c>
      <c r="L61" s="118" t="s">
        <v>33</v>
      </c>
      <c r="M61" s="118"/>
      <c r="N61" s="118" t="s">
        <v>34</v>
      </c>
      <c r="O61" s="118"/>
      <c r="P61" s="119" t="s">
        <v>35</v>
      </c>
      <c r="Q61" s="119"/>
    </row>
    <row r="62" spans="1:17" ht="11.25" customHeight="1">
      <c r="A62" s="120">
        <v>1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">
        <v>2</v>
      </c>
      <c r="L62" s="111">
        <v>3</v>
      </c>
      <c r="M62" s="111"/>
      <c r="N62" s="111">
        <v>4</v>
      </c>
      <c r="O62" s="111"/>
      <c r="P62" s="112">
        <v>5</v>
      </c>
      <c r="Q62" s="112"/>
    </row>
    <row r="63" spans="1:17" ht="19.5" customHeight="1">
      <c r="A63" s="60" t="s">
        <v>37</v>
      </c>
      <c r="B63" s="60"/>
      <c r="C63" s="60"/>
      <c r="D63" s="60"/>
      <c r="E63" s="60"/>
      <c r="F63" s="60"/>
      <c r="G63" s="60"/>
      <c r="H63" s="60"/>
      <c r="I63" s="60"/>
      <c r="J63" s="60"/>
      <c r="K63" s="21">
        <v>1517321</v>
      </c>
      <c r="L63" s="61"/>
      <c r="M63" s="61"/>
      <c r="N63" s="181">
        <f>N64</f>
        <v>9828.7828</v>
      </c>
      <c r="O63" s="181"/>
      <c r="P63" s="182">
        <f>P64</f>
        <v>9828.7828</v>
      </c>
      <c r="Q63" s="182"/>
    </row>
    <row r="64" spans="1:17" ht="11.25">
      <c r="A64" s="52" t="s">
        <v>47</v>
      </c>
      <c r="B64" s="52"/>
      <c r="C64" s="52"/>
      <c r="D64" s="52"/>
      <c r="E64" s="52"/>
      <c r="F64" s="52"/>
      <c r="G64" s="52"/>
      <c r="H64" s="52"/>
      <c r="I64" s="52"/>
      <c r="J64" s="52"/>
      <c r="K64" s="23" t="s">
        <v>48</v>
      </c>
      <c r="L64" s="53"/>
      <c r="M64" s="53"/>
      <c r="N64" s="183">
        <f>N49</f>
        <v>9828.7828</v>
      </c>
      <c r="O64" s="183"/>
      <c r="P64" s="184">
        <f>P49</f>
        <v>9828.7828</v>
      </c>
      <c r="Q64" s="184"/>
    </row>
    <row r="65" spans="1:17" ht="21" customHeight="1">
      <c r="A65" s="60" t="str">
        <f>E50</f>
        <v>Будівництво установ та закладів соціальної сфери</v>
      </c>
      <c r="B65" s="60"/>
      <c r="C65" s="60"/>
      <c r="D65" s="60"/>
      <c r="E65" s="60"/>
      <c r="F65" s="60"/>
      <c r="G65" s="60"/>
      <c r="H65" s="60"/>
      <c r="I65" s="60"/>
      <c r="J65" s="60"/>
      <c r="K65" s="21">
        <v>1517323</v>
      </c>
      <c r="L65" s="61"/>
      <c r="M65" s="61"/>
      <c r="N65" s="62">
        <f>N66</f>
        <v>800</v>
      </c>
      <c r="O65" s="62"/>
      <c r="P65" s="63">
        <f>P66</f>
        <v>800</v>
      </c>
      <c r="Q65" s="63"/>
    </row>
    <row r="66" spans="1:17" ht="11.25">
      <c r="A66" s="52" t="s">
        <v>47</v>
      </c>
      <c r="B66" s="52"/>
      <c r="C66" s="52"/>
      <c r="D66" s="52"/>
      <c r="E66" s="52"/>
      <c r="F66" s="52"/>
      <c r="G66" s="52"/>
      <c r="H66" s="52"/>
      <c r="I66" s="52"/>
      <c r="J66" s="52"/>
      <c r="K66" s="23" t="s">
        <v>48</v>
      </c>
      <c r="L66" s="53"/>
      <c r="M66" s="53"/>
      <c r="N66" s="54">
        <f>N51</f>
        <v>800</v>
      </c>
      <c r="O66" s="54"/>
      <c r="P66" s="55">
        <f>P51</f>
        <v>800</v>
      </c>
      <c r="Q66" s="55"/>
    </row>
    <row r="67" spans="1:17" ht="18.75" customHeight="1">
      <c r="A67" s="60" t="s">
        <v>43</v>
      </c>
      <c r="B67" s="60"/>
      <c r="C67" s="60"/>
      <c r="D67" s="60"/>
      <c r="E67" s="60"/>
      <c r="F67" s="60"/>
      <c r="G67" s="60"/>
      <c r="H67" s="60"/>
      <c r="I67" s="60"/>
      <c r="J67" s="60"/>
      <c r="K67" s="21">
        <v>1517325</v>
      </c>
      <c r="L67" s="61"/>
      <c r="M67" s="61"/>
      <c r="N67" s="185">
        <f>N54</f>
        <v>7467.52328</v>
      </c>
      <c r="O67" s="185"/>
      <c r="P67" s="186">
        <f>P54</f>
        <v>7467.52328</v>
      </c>
      <c r="Q67" s="186"/>
    </row>
    <row r="68" spans="1:17" ht="11.25">
      <c r="A68" s="52" t="s">
        <v>47</v>
      </c>
      <c r="B68" s="52"/>
      <c r="C68" s="52"/>
      <c r="D68" s="52"/>
      <c r="E68" s="52"/>
      <c r="F68" s="52"/>
      <c r="G68" s="52"/>
      <c r="H68" s="52"/>
      <c r="I68" s="52"/>
      <c r="J68" s="52"/>
      <c r="K68" s="23" t="s">
        <v>48</v>
      </c>
      <c r="L68" s="53"/>
      <c r="M68" s="53"/>
      <c r="N68" s="187">
        <f>N54</f>
        <v>7467.52328</v>
      </c>
      <c r="O68" s="187"/>
      <c r="P68" s="188">
        <f>P54</f>
        <v>7467.52328</v>
      </c>
      <c r="Q68" s="188"/>
    </row>
    <row r="69" spans="1:17" ht="22.5" customHeight="1">
      <c r="A69" s="60" t="s">
        <v>40</v>
      </c>
      <c r="B69" s="60"/>
      <c r="C69" s="60"/>
      <c r="D69" s="60"/>
      <c r="E69" s="60"/>
      <c r="F69" s="60"/>
      <c r="G69" s="60"/>
      <c r="H69" s="60"/>
      <c r="I69" s="60"/>
      <c r="J69" s="60"/>
      <c r="K69" s="21">
        <v>1517324</v>
      </c>
      <c r="L69" s="61"/>
      <c r="M69" s="61"/>
      <c r="N69" s="62">
        <f>N52</f>
        <v>400</v>
      </c>
      <c r="O69" s="62"/>
      <c r="P69" s="63">
        <f>P52</f>
        <v>400</v>
      </c>
      <c r="Q69" s="63"/>
    </row>
    <row r="70" spans="1:17" ht="17.25" customHeight="1">
      <c r="A70" s="52" t="s">
        <v>47</v>
      </c>
      <c r="B70" s="52"/>
      <c r="C70" s="52"/>
      <c r="D70" s="52"/>
      <c r="E70" s="52"/>
      <c r="F70" s="52"/>
      <c r="G70" s="52"/>
      <c r="H70" s="52"/>
      <c r="I70" s="52"/>
      <c r="J70" s="52"/>
      <c r="K70" s="23" t="s">
        <v>48</v>
      </c>
      <c r="L70" s="53"/>
      <c r="M70" s="53"/>
      <c r="N70" s="54">
        <f>N53</f>
        <v>400</v>
      </c>
      <c r="O70" s="54"/>
      <c r="P70" s="55">
        <f>P53</f>
        <v>400</v>
      </c>
      <c r="Q70" s="55"/>
    </row>
    <row r="71" spans="1:17" ht="18.75" customHeight="1">
      <c r="A71" s="121" t="s">
        <v>44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61"/>
      <c r="M71" s="61"/>
      <c r="N71" s="185">
        <f>N63+N65+N67+N69</f>
        <v>18496.306080000002</v>
      </c>
      <c r="O71" s="185"/>
      <c r="P71" s="185">
        <f>P63+P65+P67+P69</f>
        <v>18496.306080000002</v>
      </c>
      <c r="Q71" s="185"/>
    </row>
    <row r="73" spans="1:17" ht="17.25" customHeight="1">
      <c r="A73" s="4" t="s">
        <v>49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1.25" customHeight="1">
      <c r="A74" s="122" t="s">
        <v>26</v>
      </c>
      <c r="B74" s="122"/>
      <c r="C74" s="125" t="s">
        <v>27</v>
      </c>
      <c r="D74" s="127" t="s">
        <v>50</v>
      </c>
      <c r="E74" s="127"/>
      <c r="F74" s="127"/>
      <c r="G74" s="127"/>
      <c r="H74" s="127"/>
      <c r="I74" s="127"/>
      <c r="J74" s="127"/>
      <c r="K74" s="127"/>
      <c r="L74" s="130" t="s">
        <v>51</v>
      </c>
      <c r="M74" s="130" t="s">
        <v>52</v>
      </c>
      <c r="N74" s="130"/>
      <c r="O74" s="130"/>
      <c r="P74" s="132" t="s">
        <v>53</v>
      </c>
      <c r="Q74" s="132"/>
    </row>
    <row r="75" spans="1:17" ht="11.25" customHeight="1">
      <c r="A75" s="123"/>
      <c r="B75" s="124"/>
      <c r="C75" s="126"/>
      <c r="D75" s="128"/>
      <c r="E75" s="129"/>
      <c r="F75" s="129"/>
      <c r="G75" s="129"/>
      <c r="H75" s="129"/>
      <c r="I75" s="129"/>
      <c r="J75" s="129"/>
      <c r="K75" s="129"/>
      <c r="L75" s="131"/>
      <c r="M75" s="128"/>
      <c r="N75" s="129"/>
      <c r="O75" s="124"/>
      <c r="P75" s="133"/>
      <c r="Q75" s="134"/>
    </row>
    <row r="76" spans="1:17" ht="11.25" customHeight="1">
      <c r="A76" s="110">
        <v>1</v>
      </c>
      <c r="B76" s="110"/>
      <c r="C76" s="12">
        <v>2</v>
      </c>
      <c r="D76" s="135">
        <v>3</v>
      </c>
      <c r="E76" s="135"/>
      <c r="F76" s="135"/>
      <c r="G76" s="135"/>
      <c r="H76" s="135"/>
      <c r="I76" s="135"/>
      <c r="J76" s="135"/>
      <c r="K76" s="135"/>
      <c r="L76" s="12">
        <v>4</v>
      </c>
      <c r="M76" s="135">
        <v>5</v>
      </c>
      <c r="N76" s="135"/>
      <c r="O76" s="135"/>
      <c r="P76" s="112">
        <v>6</v>
      </c>
      <c r="Q76" s="112"/>
    </row>
    <row r="77" spans="1:17" s="25" customFormat="1" ht="12.75" customHeight="1">
      <c r="A77" s="136"/>
      <c r="B77" s="136"/>
      <c r="C77" s="26" t="s">
        <v>36</v>
      </c>
      <c r="D77" s="137" t="s">
        <v>37</v>
      </c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1:17" s="25" customFormat="1" ht="11.25" customHeight="1">
      <c r="A78" s="138">
        <v>1</v>
      </c>
      <c r="B78" s="138"/>
      <c r="C78" s="27" t="s">
        <v>36</v>
      </c>
      <c r="D78" s="139" t="s">
        <v>38</v>
      </c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</row>
    <row r="79" spans="1:17" s="25" customFormat="1" ht="11.25" customHeight="1">
      <c r="A79" s="140" t="s">
        <v>54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</row>
    <row r="80" spans="1:17" s="25" customFormat="1" ht="11.25" customHeight="1">
      <c r="A80" s="28">
        <v>1</v>
      </c>
      <c r="B80" s="29"/>
      <c r="C80" s="30" t="s">
        <v>36</v>
      </c>
      <c r="D80" s="52" t="s">
        <v>55</v>
      </c>
      <c r="E80" s="52"/>
      <c r="F80" s="52"/>
      <c r="G80" s="52"/>
      <c r="H80" s="52"/>
      <c r="I80" s="52"/>
      <c r="J80" s="52"/>
      <c r="K80" s="52"/>
      <c r="L80" s="31"/>
      <c r="M80" s="72"/>
      <c r="N80" s="72"/>
      <c r="O80" s="72"/>
      <c r="P80" s="141"/>
      <c r="Q80" s="141"/>
    </row>
    <row r="81" spans="1:17" s="25" customFormat="1" ht="21.75" customHeight="1">
      <c r="A81" s="28"/>
      <c r="B81" s="29"/>
      <c r="C81" s="30" t="s">
        <v>36</v>
      </c>
      <c r="D81" s="52" t="s">
        <v>107</v>
      </c>
      <c r="E81" s="52"/>
      <c r="F81" s="52"/>
      <c r="G81" s="52"/>
      <c r="H81" s="52"/>
      <c r="I81" s="52"/>
      <c r="J81" s="52"/>
      <c r="K81" s="52"/>
      <c r="L81" s="31" t="s">
        <v>56</v>
      </c>
      <c r="M81" s="72" t="s">
        <v>97</v>
      </c>
      <c r="N81" s="142"/>
      <c r="O81" s="143"/>
      <c r="P81" s="144">
        <f>7368.33+2407.98+38.9</f>
        <v>9815.21</v>
      </c>
      <c r="Q81" s="144"/>
    </row>
    <row r="82" spans="1:17" s="25" customFormat="1" ht="11.25" customHeight="1">
      <c r="A82" s="140" t="s">
        <v>57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</row>
    <row r="83" spans="1:17" s="25" customFormat="1" ht="11.25" customHeight="1">
      <c r="A83" s="28">
        <v>1</v>
      </c>
      <c r="B83" s="29"/>
      <c r="C83" s="30" t="s">
        <v>36</v>
      </c>
      <c r="D83" s="52" t="s">
        <v>58</v>
      </c>
      <c r="E83" s="52"/>
      <c r="F83" s="52"/>
      <c r="G83" s="52"/>
      <c r="H83" s="52"/>
      <c r="I83" s="52"/>
      <c r="J83" s="52"/>
      <c r="K83" s="52"/>
      <c r="L83" s="31" t="s">
        <v>59</v>
      </c>
      <c r="M83" s="72" t="s">
        <v>98</v>
      </c>
      <c r="N83" s="72"/>
      <c r="O83" s="72"/>
      <c r="P83" s="73">
        <f>3+1</f>
        <v>4</v>
      </c>
      <c r="Q83" s="73"/>
    </row>
    <row r="84" spans="1:17" s="25" customFormat="1" ht="11.25" customHeight="1">
      <c r="A84" s="140" t="s">
        <v>60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</row>
    <row r="85" spans="1:17" s="25" customFormat="1" ht="11.25" customHeight="1">
      <c r="A85" s="28">
        <v>1</v>
      </c>
      <c r="B85" s="29"/>
      <c r="C85" s="30" t="s">
        <v>36</v>
      </c>
      <c r="D85" s="52" t="s">
        <v>95</v>
      </c>
      <c r="E85" s="52"/>
      <c r="F85" s="52"/>
      <c r="G85" s="52"/>
      <c r="H85" s="52"/>
      <c r="I85" s="52"/>
      <c r="J85" s="52"/>
      <c r="K85" s="52"/>
      <c r="L85" s="31" t="s">
        <v>62</v>
      </c>
      <c r="M85" s="72" t="s">
        <v>61</v>
      </c>
      <c r="N85" s="72"/>
      <c r="O85" s="72"/>
      <c r="P85" s="145">
        <f>N63/P81</f>
        <v>1.0013828333779922</v>
      </c>
      <c r="Q85" s="145"/>
    </row>
    <row r="86" spans="1:17" s="25" customFormat="1" ht="11.25" customHeight="1">
      <c r="A86" s="28">
        <v>2</v>
      </c>
      <c r="B86" s="29"/>
      <c r="C86" s="30" t="s">
        <v>36</v>
      </c>
      <c r="D86" s="52" t="s">
        <v>96</v>
      </c>
      <c r="E86" s="52"/>
      <c r="F86" s="52"/>
      <c r="G86" s="52"/>
      <c r="H86" s="52"/>
      <c r="I86" s="52"/>
      <c r="J86" s="52"/>
      <c r="K86" s="52"/>
      <c r="L86" s="31" t="s">
        <v>62</v>
      </c>
      <c r="M86" s="72" t="s">
        <v>61</v>
      </c>
      <c r="N86" s="72"/>
      <c r="O86" s="72"/>
      <c r="P86" s="73">
        <f>N63/P83</f>
        <v>2457.1957</v>
      </c>
      <c r="Q86" s="73"/>
    </row>
    <row r="87" spans="1:17" s="25" customFormat="1" ht="11.25" customHeight="1">
      <c r="A87" s="140" t="s">
        <v>63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</row>
    <row r="88" spans="1:17" s="25" customFormat="1" ht="11.25" customHeight="1">
      <c r="A88" s="28">
        <v>1</v>
      </c>
      <c r="B88" s="29"/>
      <c r="C88" s="30" t="s">
        <v>36</v>
      </c>
      <c r="D88" s="52" t="s">
        <v>64</v>
      </c>
      <c r="E88" s="52"/>
      <c r="F88" s="52"/>
      <c r="G88" s="52"/>
      <c r="H88" s="52"/>
      <c r="I88" s="52"/>
      <c r="J88" s="52"/>
      <c r="K88" s="52"/>
      <c r="L88" s="31" t="s">
        <v>65</v>
      </c>
      <c r="M88" s="72" t="s">
        <v>61</v>
      </c>
      <c r="N88" s="72"/>
      <c r="O88" s="72"/>
      <c r="P88" s="146">
        <v>9.7</v>
      </c>
      <c r="Q88" s="146"/>
    </row>
    <row r="89" spans="1:17" s="25" customFormat="1" ht="11.25" customHeight="1">
      <c r="A89" s="28">
        <v>2</v>
      </c>
      <c r="B89" s="29"/>
      <c r="C89" s="30" t="s">
        <v>36</v>
      </c>
      <c r="D89" s="52" t="s">
        <v>66</v>
      </c>
      <c r="E89" s="52"/>
      <c r="F89" s="52"/>
      <c r="G89" s="52"/>
      <c r="H89" s="52"/>
      <c r="I89" s="52"/>
      <c r="J89" s="52"/>
      <c r="K89" s="52"/>
      <c r="L89" s="31" t="s">
        <v>65</v>
      </c>
      <c r="M89" s="72" t="s">
        <v>61</v>
      </c>
      <c r="N89" s="72"/>
      <c r="O89" s="72"/>
      <c r="P89" s="73">
        <v>100</v>
      </c>
      <c r="Q89" s="73"/>
    </row>
    <row r="90" spans="1:17" s="25" customFormat="1" ht="11.25" customHeight="1">
      <c r="A90" s="28">
        <v>3</v>
      </c>
      <c r="B90" s="29"/>
      <c r="C90" s="30" t="s">
        <v>36</v>
      </c>
      <c r="D90" s="52" t="s">
        <v>99</v>
      </c>
      <c r="E90" s="70"/>
      <c r="F90" s="70"/>
      <c r="G90" s="70"/>
      <c r="H90" s="70"/>
      <c r="I90" s="70"/>
      <c r="J90" s="70"/>
      <c r="K90" s="71"/>
      <c r="L90" s="31" t="s">
        <v>65</v>
      </c>
      <c r="M90" s="72" t="s">
        <v>61</v>
      </c>
      <c r="N90" s="72"/>
      <c r="O90" s="72"/>
      <c r="P90" s="73">
        <v>100</v>
      </c>
      <c r="Q90" s="73"/>
    </row>
    <row r="91" spans="1:17" s="25" customFormat="1" ht="11.25" customHeight="1">
      <c r="A91" s="28">
        <v>3</v>
      </c>
      <c r="B91" s="29"/>
      <c r="C91" s="30">
        <v>1517321</v>
      </c>
      <c r="D91" s="52" t="s">
        <v>100</v>
      </c>
      <c r="E91" s="70"/>
      <c r="F91" s="70"/>
      <c r="G91" s="70"/>
      <c r="H91" s="70"/>
      <c r="I91" s="70"/>
      <c r="J91" s="70"/>
      <c r="K91" s="71"/>
      <c r="L91" s="31" t="s">
        <v>65</v>
      </c>
      <c r="M91" s="72" t="s">
        <v>61</v>
      </c>
      <c r="N91" s="72"/>
      <c r="O91" s="72"/>
      <c r="P91" s="73">
        <v>100</v>
      </c>
      <c r="Q91" s="73"/>
    </row>
    <row r="92" spans="1:17" s="25" customFormat="1" ht="11.25" customHeight="1" hidden="1">
      <c r="A92" s="83">
        <v>2</v>
      </c>
      <c r="B92" s="83"/>
      <c r="C92" s="42" t="s">
        <v>36</v>
      </c>
      <c r="D92" s="84" t="s">
        <v>41</v>
      </c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</row>
    <row r="93" spans="1:17" s="25" customFormat="1" ht="11.25" customHeight="1" hidden="1">
      <c r="A93" s="79" t="s">
        <v>54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1:17" s="25" customFormat="1" ht="11.25" customHeight="1" hidden="1">
      <c r="A94" s="43">
        <v>1</v>
      </c>
      <c r="B94" s="44"/>
      <c r="C94" s="45" t="s">
        <v>36</v>
      </c>
      <c r="D94" s="74" t="s">
        <v>67</v>
      </c>
      <c r="E94" s="74"/>
      <c r="F94" s="74"/>
      <c r="G94" s="74"/>
      <c r="H94" s="74"/>
      <c r="I94" s="74"/>
      <c r="J94" s="74"/>
      <c r="K94" s="74"/>
      <c r="L94" s="46"/>
      <c r="M94" s="77"/>
      <c r="N94" s="77"/>
      <c r="O94" s="77"/>
      <c r="P94" s="85"/>
      <c r="Q94" s="85"/>
    </row>
    <row r="95" spans="1:17" s="25" customFormat="1" ht="22.5" customHeight="1" hidden="1">
      <c r="A95" s="43"/>
      <c r="B95" s="44"/>
      <c r="C95" s="45" t="s">
        <v>36</v>
      </c>
      <c r="D95" s="74" t="s">
        <v>108</v>
      </c>
      <c r="E95" s="74"/>
      <c r="F95" s="74"/>
      <c r="G95" s="74"/>
      <c r="H95" s="74"/>
      <c r="I95" s="74"/>
      <c r="J95" s="74"/>
      <c r="K95" s="74"/>
      <c r="L95" s="46" t="s">
        <v>56</v>
      </c>
      <c r="M95" s="77" t="str">
        <f>M81</f>
        <v>проектно-кошорисна документація, тех.завдання, дефекті акти</v>
      </c>
      <c r="N95" s="77"/>
      <c r="O95" s="77"/>
      <c r="P95" s="82">
        <v>2407.98</v>
      </c>
      <c r="Q95" s="82"/>
    </row>
    <row r="96" spans="1:17" s="25" customFormat="1" ht="11.25" customHeight="1" hidden="1">
      <c r="A96" s="79" t="s">
        <v>57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1:17" s="25" customFormat="1" ht="11.25" customHeight="1" hidden="1">
      <c r="A97" s="43">
        <v>1</v>
      </c>
      <c r="B97" s="44"/>
      <c r="C97" s="45" t="s">
        <v>36</v>
      </c>
      <c r="D97" s="74" t="s">
        <v>68</v>
      </c>
      <c r="E97" s="74"/>
      <c r="F97" s="74"/>
      <c r="G97" s="74"/>
      <c r="H97" s="74"/>
      <c r="I97" s="74"/>
      <c r="J97" s="74"/>
      <c r="K97" s="74"/>
      <c r="L97" s="46" t="s">
        <v>59</v>
      </c>
      <c r="M97" s="77" t="str">
        <f>M83</f>
        <v>рішення міської ради</v>
      </c>
      <c r="N97" s="77"/>
      <c r="O97" s="77"/>
      <c r="P97" s="78">
        <v>1</v>
      </c>
      <c r="Q97" s="78"/>
    </row>
    <row r="98" spans="1:17" s="25" customFormat="1" ht="11.25" customHeight="1" hidden="1">
      <c r="A98" s="79" t="s">
        <v>60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1:17" s="25" customFormat="1" ht="11.25" customHeight="1" hidden="1">
      <c r="A99" s="43">
        <v>1</v>
      </c>
      <c r="B99" s="44"/>
      <c r="C99" s="45" t="s">
        <v>36</v>
      </c>
      <c r="D99" s="74" t="s">
        <v>101</v>
      </c>
      <c r="E99" s="74"/>
      <c r="F99" s="74"/>
      <c r="G99" s="74"/>
      <c r="H99" s="74"/>
      <c r="I99" s="74"/>
      <c r="J99" s="74"/>
      <c r="K99" s="74"/>
      <c r="L99" s="46" t="s">
        <v>62</v>
      </c>
      <c r="M99" s="77" t="s">
        <v>61</v>
      </c>
      <c r="N99" s="77"/>
      <c r="O99" s="77"/>
      <c r="P99" s="78">
        <v>3658</v>
      </c>
      <c r="Q99" s="78"/>
    </row>
    <row r="100" spans="1:17" s="25" customFormat="1" ht="11.25" customHeight="1" hidden="1">
      <c r="A100" s="43">
        <v>2</v>
      </c>
      <c r="B100" s="44"/>
      <c r="C100" s="45" t="s">
        <v>36</v>
      </c>
      <c r="D100" s="74" t="s">
        <v>103</v>
      </c>
      <c r="E100" s="75"/>
      <c r="F100" s="75"/>
      <c r="G100" s="75"/>
      <c r="H100" s="75"/>
      <c r="I100" s="75"/>
      <c r="J100" s="75"/>
      <c r="K100" s="76"/>
      <c r="L100" s="46" t="s">
        <v>62</v>
      </c>
      <c r="M100" s="77" t="s">
        <v>61</v>
      </c>
      <c r="N100" s="77"/>
      <c r="O100" s="77"/>
      <c r="P100" s="81">
        <v>1.519</v>
      </c>
      <c r="Q100" s="81"/>
    </row>
    <row r="101" spans="1:17" s="25" customFormat="1" ht="11.25" customHeight="1" hidden="1">
      <c r="A101" s="79" t="s">
        <v>63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1:17" s="25" customFormat="1" ht="11.25" customHeight="1" hidden="1">
      <c r="A102" s="43">
        <v>1</v>
      </c>
      <c r="B102" s="44"/>
      <c r="C102" s="45" t="s">
        <v>36</v>
      </c>
      <c r="D102" s="74" t="s">
        <v>69</v>
      </c>
      <c r="E102" s="74"/>
      <c r="F102" s="74"/>
      <c r="G102" s="74"/>
      <c r="H102" s="74"/>
      <c r="I102" s="74"/>
      <c r="J102" s="74"/>
      <c r="K102" s="74"/>
      <c r="L102" s="46" t="s">
        <v>65</v>
      </c>
      <c r="M102" s="77" t="s">
        <v>61</v>
      </c>
      <c r="N102" s="77"/>
      <c r="O102" s="77"/>
      <c r="P102" s="80">
        <v>13.2</v>
      </c>
      <c r="Q102" s="80"/>
    </row>
    <row r="103" spans="1:17" s="25" customFormat="1" ht="11.25" customHeight="1" hidden="1">
      <c r="A103" s="43">
        <v>2</v>
      </c>
      <c r="B103" s="44"/>
      <c r="C103" s="45" t="s">
        <v>36</v>
      </c>
      <c r="D103" s="74" t="s">
        <v>70</v>
      </c>
      <c r="E103" s="74"/>
      <c r="F103" s="74"/>
      <c r="G103" s="74"/>
      <c r="H103" s="74"/>
      <c r="I103" s="74"/>
      <c r="J103" s="74"/>
      <c r="K103" s="74"/>
      <c r="L103" s="46" t="s">
        <v>65</v>
      </c>
      <c r="M103" s="77" t="s">
        <v>61</v>
      </c>
      <c r="N103" s="77"/>
      <c r="O103" s="77"/>
      <c r="P103" s="78">
        <v>100</v>
      </c>
      <c r="Q103" s="78"/>
    </row>
    <row r="104" spans="1:17" s="25" customFormat="1" ht="11.25" customHeight="1" hidden="1">
      <c r="A104" s="43">
        <v>3</v>
      </c>
      <c r="B104" s="44"/>
      <c r="C104" s="45">
        <v>1517321</v>
      </c>
      <c r="D104" s="74" t="s">
        <v>100</v>
      </c>
      <c r="E104" s="75"/>
      <c r="F104" s="75"/>
      <c r="G104" s="75"/>
      <c r="H104" s="75"/>
      <c r="I104" s="75"/>
      <c r="J104" s="75"/>
      <c r="K104" s="76"/>
      <c r="L104" s="46" t="s">
        <v>65</v>
      </c>
      <c r="M104" s="77" t="s">
        <v>61</v>
      </c>
      <c r="N104" s="77"/>
      <c r="O104" s="77"/>
      <c r="P104" s="78">
        <v>100</v>
      </c>
      <c r="Q104" s="78"/>
    </row>
    <row r="105" spans="1:17" s="25" customFormat="1" ht="16.5" customHeight="1">
      <c r="A105" s="136"/>
      <c r="B105" s="136"/>
      <c r="C105" s="26">
        <v>1517323</v>
      </c>
      <c r="D105" s="137" t="str">
        <f>A65</f>
        <v>Будівництво установ та закладів соціальної сфери</v>
      </c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</row>
    <row r="106" spans="1:17" s="25" customFormat="1" ht="11.25" customHeight="1">
      <c r="A106" s="138">
        <v>1</v>
      </c>
      <c r="B106" s="138"/>
      <c r="C106" s="27">
        <v>1517323</v>
      </c>
      <c r="D106" s="139" t="s">
        <v>41</v>
      </c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</row>
    <row r="107" spans="1:17" s="25" customFormat="1" ht="11.25" customHeight="1">
      <c r="A107" s="140" t="s">
        <v>54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</row>
    <row r="108" spans="1:17" s="25" customFormat="1" ht="11.25" customHeight="1">
      <c r="A108" s="28">
        <v>1</v>
      </c>
      <c r="B108" s="29"/>
      <c r="C108" s="30">
        <f>C106</f>
        <v>1517323</v>
      </c>
      <c r="D108" s="52" t="s">
        <v>67</v>
      </c>
      <c r="E108" s="52"/>
      <c r="F108" s="52"/>
      <c r="G108" s="52"/>
      <c r="H108" s="52"/>
      <c r="I108" s="52"/>
      <c r="J108" s="52"/>
      <c r="K108" s="52"/>
      <c r="L108" s="31"/>
      <c r="M108" s="72"/>
      <c r="N108" s="72"/>
      <c r="O108" s="72"/>
      <c r="P108" s="141"/>
      <c r="Q108" s="141"/>
    </row>
    <row r="109" spans="1:17" s="25" customFormat="1" ht="21.75" customHeight="1">
      <c r="A109" s="28"/>
      <c r="B109" s="29"/>
      <c r="C109" s="30">
        <f>C108</f>
        <v>1517323</v>
      </c>
      <c r="D109" s="52" t="str">
        <f>D81</f>
        <v>Загальна площа об'єктів, які планується побудувати:</v>
      </c>
      <c r="E109" s="52"/>
      <c r="F109" s="52"/>
      <c r="G109" s="52"/>
      <c r="H109" s="52"/>
      <c r="I109" s="52"/>
      <c r="J109" s="52"/>
      <c r="K109" s="52"/>
      <c r="L109" s="31" t="s">
        <v>56</v>
      </c>
      <c r="M109" s="72" t="str">
        <f>M81</f>
        <v>проектно-кошорисна документація, тех.завдання, дефекті акти</v>
      </c>
      <c r="N109" s="72"/>
      <c r="O109" s="72"/>
      <c r="P109" s="147">
        <v>4.5</v>
      </c>
      <c r="Q109" s="147"/>
    </row>
    <row r="110" spans="1:17" s="25" customFormat="1" ht="11.25" customHeight="1">
      <c r="A110" s="140" t="s">
        <v>57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</row>
    <row r="111" spans="1:17" s="25" customFormat="1" ht="11.25" customHeight="1">
      <c r="A111" s="28">
        <v>1</v>
      </c>
      <c r="B111" s="29"/>
      <c r="C111" s="30">
        <f>C109</f>
        <v>1517323</v>
      </c>
      <c r="D111" s="52" t="s">
        <v>109</v>
      </c>
      <c r="E111" s="52"/>
      <c r="F111" s="52"/>
      <c r="G111" s="52"/>
      <c r="H111" s="52"/>
      <c r="I111" s="52"/>
      <c r="J111" s="52"/>
      <c r="K111" s="52"/>
      <c r="L111" s="31" t="s">
        <v>59</v>
      </c>
      <c r="M111" s="72" t="str">
        <f>M83</f>
        <v>рішення міської ради</v>
      </c>
      <c r="N111" s="72"/>
      <c r="O111" s="72"/>
      <c r="P111" s="73">
        <v>1</v>
      </c>
      <c r="Q111" s="73"/>
    </row>
    <row r="112" spans="1:17" s="25" customFormat="1" ht="11.25" customHeight="1">
      <c r="A112" s="140" t="s">
        <v>60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</row>
    <row r="113" spans="1:17" s="25" customFormat="1" ht="11.25" customHeight="1">
      <c r="A113" s="28">
        <v>1</v>
      </c>
      <c r="B113" s="29"/>
      <c r="C113" s="30">
        <f>C111</f>
        <v>1517323</v>
      </c>
      <c r="D113" s="52" t="s">
        <v>101</v>
      </c>
      <c r="E113" s="52"/>
      <c r="F113" s="52"/>
      <c r="G113" s="52"/>
      <c r="H113" s="52"/>
      <c r="I113" s="52"/>
      <c r="J113" s="52"/>
      <c r="K113" s="52"/>
      <c r="L113" s="31" t="s">
        <v>62</v>
      </c>
      <c r="M113" s="72" t="s">
        <v>61</v>
      </c>
      <c r="N113" s="72"/>
      <c r="O113" s="72"/>
      <c r="P113" s="73">
        <v>800</v>
      </c>
      <c r="Q113" s="73"/>
    </row>
    <row r="114" spans="1:17" s="25" customFormat="1" ht="11.25" customHeight="1">
      <c r="A114" s="28">
        <v>2</v>
      </c>
      <c r="B114" s="29"/>
      <c r="C114" s="30">
        <f>C113</f>
        <v>1517323</v>
      </c>
      <c r="D114" s="52" t="s">
        <v>103</v>
      </c>
      <c r="E114" s="70"/>
      <c r="F114" s="70"/>
      <c r="G114" s="70"/>
      <c r="H114" s="70"/>
      <c r="I114" s="70"/>
      <c r="J114" s="70"/>
      <c r="K114" s="71"/>
      <c r="L114" s="31" t="s">
        <v>62</v>
      </c>
      <c r="M114" s="72" t="s">
        <v>61</v>
      </c>
      <c r="N114" s="72"/>
      <c r="O114" s="72"/>
      <c r="P114" s="145">
        <f>N65/P109</f>
        <v>177.77777777777777</v>
      </c>
      <c r="Q114" s="145"/>
    </row>
    <row r="115" spans="1:17" s="25" customFormat="1" ht="11.25" customHeight="1">
      <c r="A115" s="140" t="s">
        <v>63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</row>
    <row r="116" spans="1:17" s="25" customFormat="1" ht="11.25" customHeight="1">
      <c r="A116" s="28">
        <v>1</v>
      </c>
      <c r="B116" s="29"/>
      <c r="C116" s="30">
        <v>1517323</v>
      </c>
      <c r="D116" s="52" t="s">
        <v>69</v>
      </c>
      <c r="E116" s="52"/>
      <c r="F116" s="52"/>
      <c r="G116" s="52"/>
      <c r="H116" s="52"/>
      <c r="I116" s="52"/>
      <c r="J116" s="52"/>
      <c r="K116" s="52"/>
      <c r="L116" s="31" t="s">
        <v>65</v>
      </c>
      <c r="M116" s="72" t="s">
        <v>61</v>
      </c>
      <c r="N116" s="72"/>
      <c r="O116" s="72"/>
      <c r="P116" s="148">
        <v>100</v>
      </c>
      <c r="Q116" s="148"/>
    </row>
    <row r="117" spans="1:17" s="25" customFormat="1" ht="11.25" customHeight="1">
      <c r="A117" s="28">
        <v>2</v>
      </c>
      <c r="B117" s="29"/>
      <c r="C117" s="30">
        <v>1517323</v>
      </c>
      <c r="D117" s="52" t="s">
        <v>70</v>
      </c>
      <c r="E117" s="52"/>
      <c r="F117" s="52"/>
      <c r="G117" s="52"/>
      <c r="H117" s="52"/>
      <c r="I117" s="52"/>
      <c r="J117" s="52"/>
      <c r="K117" s="52"/>
      <c r="L117" s="31" t="s">
        <v>65</v>
      </c>
      <c r="M117" s="72" t="s">
        <v>61</v>
      </c>
      <c r="N117" s="72"/>
      <c r="O117" s="72"/>
      <c r="P117" s="73">
        <v>100</v>
      </c>
      <c r="Q117" s="73"/>
    </row>
    <row r="118" spans="1:17" s="25" customFormat="1" ht="11.25" customHeight="1">
      <c r="A118" s="28">
        <v>3</v>
      </c>
      <c r="B118" s="29"/>
      <c r="C118" s="30">
        <v>1517323</v>
      </c>
      <c r="D118" s="52" t="s">
        <v>100</v>
      </c>
      <c r="E118" s="70"/>
      <c r="F118" s="70"/>
      <c r="G118" s="70"/>
      <c r="H118" s="70"/>
      <c r="I118" s="70"/>
      <c r="J118" s="70"/>
      <c r="K118" s="71"/>
      <c r="L118" s="31" t="s">
        <v>65</v>
      </c>
      <c r="M118" s="72" t="s">
        <v>61</v>
      </c>
      <c r="N118" s="72"/>
      <c r="O118" s="72"/>
      <c r="P118" s="73">
        <v>100</v>
      </c>
      <c r="Q118" s="73"/>
    </row>
    <row r="119" spans="1:17" s="25" customFormat="1" ht="16.5" customHeight="1">
      <c r="A119" s="136"/>
      <c r="B119" s="136"/>
      <c r="C119" s="26" t="s">
        <v>39</v>
      </c>
      <c r="D119" s="137" t="s">
        <v>40</v>
      </c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1:17" s="25" customFormat="1" ht="11.25" customHeight="1">
      <c r="A120" s="138">
        <v>1</v>
      </c>
      <c r="B120" s="138"/>
      <c r="C120" s="27" t="s">
        <v>39</v>
      </c>
      <c r="D120" s="139" t="s">
        <v>41</v>
      </c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</row>
    <row r="121" spans="1:17" s="25" customFormat="1" ht="11.25" customHeight="1">
      <c r="A121" s="140" t="s">
        <v>54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</row>
    <row r="122" spans="1:17" s="25" customFormat="1" ht="11.25" customHeight="1">
      <c r="A122" s="28">
        <v>1</v>
      </c>
      <c r="B122" s="29"/>
      <c r="C122" s="30" t="s">
        <v>39</v>
      </c>
      <c r="D122" s="52" t="s">
        <v>67</v>
      </c>
      <c r="E122" s="52"/>
      <c r="F122" s="52"/>
      <c r="G122" s="52"/>
      <c r="H122" s="52"/>
      <c r="I122" s="52"/>
      <c r="J122" s="52"/>
      <c r="K122" s="52"/>
      <c r="L122" s="31"/>
      <c r="M122" s="72"/>
      <c r="N122" s="72"/>
      <c r="O122" s="72"/>
      <c r="P122" s="141"/>
      <c r="Q122" s="141"/>
    </row>
    <row r="123" spans="1:17" s="25" customFormat="1" ht="21.75" customHeight="1">
      <c r="A123" s="28"/>
      <c r="B123" s="29"/>
      <c r="C123" s="30" t="s">
        <v>39</v>
      </c>
      <c r="D123" s="52" t="str">
        <f>D95</f>
        <v>Загальна площа об'єктів, які планується реконструювати:</v>
      </c>
      <c r="E123" s="52"/>
      <c r="F123" s="52"/>
      <c r="G123" s="52"/>
      <c r="H123" s="52"/>
      <c r="I123" s="52"/>
      <c r="J123" s="52"/>
      <c r="K123" s="52"/>
      <c r="L123" s="31" t="s">
        <v>56</v>
      </c>
      <c r="M123" s="72" t="str">
        <f>M81</f>
        <v>проектно-кошорисна документація, тех.завдання, дефекті акти</v>
      </c>
      <c r="N123" s="72"/>
      <c r="O123" s="72"/>
      <c r="P123" s="147">
        <v>1224.2</v>
      </c>
      <c r="Q123" s="147"/>
    </row>
    <row r="124" spans="1:17" s="25" customFormat="1" ht="11.25" customHeight="1">
      <c r="A124" s="140" t="s">
        <v>57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</row>
    <row r="125" spans="1:17" s="25" customFormat="1" ht="11.25" customHeight="1">
      <c r="A125" s="28">
        <v>1</v>
      </c>
      <c r="B125" s="29"/>
      <c r="C125" s="30" t="s">
        <v>39</v>
      </c>
      <c r="D125" s="52" t="s">
        <v>109</v>
      </c>
      <c r="E125" s="52"/>
      <c r="F125" s="52"/>
      <c r="G125" s="52"/>
      <c r="H125" s="52"/>
      <c r="I125" s="52"/>
      <c r="J125" s="52"/>
      <c r="K125" s="52"/>
      <c r="L125" s="31" t="s">
        <v>59</v>
      </c>
      <c r="M125" s="72" t="str">
        <f>M83</f>
        <v>рішення міської ради</v>
      </c>
      <c r="N125" s="72"/>
      <c r="O125" s="72"/>
      <c r="P125" s="73">
        <v>1</v>
      </c>
      <c r="Q125" s="73"/>
    </row>
    <row r="126" spans="1:17" s="25" customFormat="1" ht="11.25" customHeight="1">
      <c r="A126" s="140" t="s">
        <v>60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</row>
    <row r="127" spans="1:17" s="25" customFormat="1" ht="11.25" customHeight="1">
      <c r="A127" s="28">
        <v>1</v>
      </c>
      <c r="B127" s="29"/>
      <c r="C127" s="30" t="s">
        <v>39</v>
      </c>
      <c r="D127" s="52" t="s">
        <v>101</v>
      </c>
      <c r="E127" s="52"/>
      <c r="F127" s="52"/>
      <c r="G127" s="52"/>
      <c r="H127" s="52"/>
      <c r="I127" s="52"/>
      <c r="J127" s="52"/>
      <c r="K127" s="52"/>
      <c r="L127" s="31" t="s">
        <v>62</v>
      </c>
      <c r="M127" s="72" t="s">
        <v>61</v>
      </c>
      <c r="N127" s="72"/>
      <c r="O127" s="72"/>
      <c r="P127" s="73">
        <v>400</v>
      </c>
      <c r="Q127" s="73"/>
    </row>
    <row r="128" spans="1:17" s="25" customFormat="1" ht="11.25" customHeight="1">
      <c r="A128" s="28">
        <v>2</v>
      </c>
      <c r="B128" s="29"/>
      <c r="C128" s="30" t="s">
        <v>39</v>
      </c>
      <c r="D128" s="52" t="s">
        <v>103</v>
      </c>
      <c r="E128" s="70"/>
      <c r="F128" s="70"/>
      <c r="G128" s="70"/>
      <c r="H128" s="70"/>
      <c r="I128" s="70"/>
      <c r="J128" s="70"/>
      <c r="K128" s="71"/>
      <c r="L128" s="31" t="s">
        <v>62</v>
      </c>
      <c r="M128" s="72" t="s">
        <v>61</v>
      </c>
      <c r="N128" s="72"/>
      <c r="O128" s="72"/>
      <c r="P128" s="145">
        <f>P69/P123</f>
        <v>0.326743996079072</v>
      </c>
      <c r="Q128" s="145"/>
    </row>
    <row r="129" spans="1:17" s="25" customFormat="1" ht="11.25" customHeight="1">
      <c r="A129" s="140" t="s">
        <v>63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</row>
    <row r="130" spans="1:17" s="25" customFormat="1" ht="11.25" customHeight="1">
      <c r="A130" s="28">
        <v>1</v>
      </c>
      <c r="B130" s="29"/>
      <c r="C130" s="30" t="s">
        <v>39</v>
      </c>
      <c r="D130" s="52" t="s">
        <v>69</v>
      </c>
      <c r="E130" s="52"/>
      <c r="F130" s="52"/>
      <c r="G130" s="52"/>
      <c r="H130" s="52"/>
      <c r="I130" s="52"/>
      <c r="J130" s="52"/>
      <c r="K130" s="52"/>
      <c r="L130" s="31" t="s">
        <v>65</v>
      </c>
      <c r="M130" s="72" t="s">
        <v>61</v>
      </c>
      <c r="N130" s="72"/>
      <c r="O130" s="72"/>
      <c r="P130" s="148">
        <v>5.4</v>
      </c>
      <c r="Q130" s="148"/>
    </row>
    <row r="131" spans="1:17" s="25" customFormat="1" ht="11.25" customHeight="1">
      <c r="A131" s="28">
        <v>2</v>
      </c>
      <c r="B131" s="29"/>
      <c r="C131" s="30" t="s">
        <v>39</v>
      </c>
      <c r="D131" s="52" t="s">
        <v>70</v>
      </c>
      <c r="E131" s="52"/>
      <c r="F131" s="52"/>
      <c r="G131" s="52"/>
      <c r="H131" s="52"/>
      <c r="I131" s="52"/>
      <c r="J131" s="52"/>
      <c r="K131" s="52"/>
      <c r="L131" s="31" t="s">
        <v>65</v>
      </c>
      <c r="M131" s="72" t="s">
        <v>61</v>
      </c>
      <c r="N131" s="72"/>
      <c r="O131" s="72"/>
      <c r="P131" s="73">
        <v>100</v>
      </c>
      <c r="Q131" s="73"/>
    </row>
    <row r="132" spans="1:17" s="25" customFormat="1" ht="11.25" customHeight="1">
      <c r="A132" s="28">
        <v>3</v>
      </c>
      <c r="B132" s="29"/>
      <c r="C132" s="30">
        <v>1517324</v>
      </c>
      <c r="D132" s="52" t="s">
        <v>100</v>
      </c>
      <c r="E132" s="70"/>
      <c r="F132" s="70"/>
      <c r="G132" s="70"/>
      <c r="H132" s="70"/>
      <c r="I132" s="70"/>
      <c r="J132" s="70"/>
      <c r="K132" s="71"/>
      <c r="L132" s="31" t="s">
        <v>65</v>
      </c>
      <c r="M132" s="72" t="s">
        <v>61</v>
      </c>
      <c r="N132" s="72"/>
      <c r="O132" s="72"/>
      <c r="P132" s="73">
        <v>100</v>
      </c>
      <c r="Q132" s="73"/>
    </row>
    <row r="133" spans="1:17" s="25" customFormat="1" ht="18" customHeight="1">
      <c r="A133" s="136"/>
      <c r="B133" s="136"/>
      <c r="C133" s="26" t="s">
        <v>42</v>
      </c>
      <c r="D133" s="137" t="s">
        <v>43</v>
      </c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1:17" s="25" customFormat="1" ht="11.25" customHeight="1">
      <c r="A134" s="138">
        <v>1</v>
      </c>
      <c r="B134" s="138"/>
      <c r="C134" s="27" t="s">
        <v>42</v>
      </c>
      <c r="D134" s="139" t="s">
        <v>38</v>
      </c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</row>
    <row r="135" spans="1:17" s="25" customFormat="1" ht="11.25" customHeight="1">
      <c r="A135" s="140" t="s">
        <v>54</v>
      </c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</row>
    <row r="136" spans="1:17" s="25" customFormat="1" ht="11.25" customHeight="1">
      <c r="A136" s="28">
        <v>1</v>
      </c>
      <c r="B136" s="29"/>
      <c r="C136" s="30" t="s">
        <v>42</v>
      </c>
      <c r="D136" s="52" t="s">
        <v>55</v>
      </c>
      <c r="E136" s="52"/>
      <c r="F136" s="52"/>
      <c r="G136" s="52"/>
      <c r="H136" s="52"/>
      <c r="I136" s="52"/>
      <c r="J136" s="52"/>
      <c r="K136" s="52"/>
      <c r="L136" s="31"/>
      <c r="M136" s="72"/>
      <c r="N136" s="72"/>
      <c r="O136" s="72"/>
      <c r="P136" s="141"/>
      <c r="Q136" s="141"/>
    </row>
    <row r="137" spans="1:17" s="25" customFormat="1" ht="22.5" customHeight="1">
      <c r="A137" s="28"/>
      <c r="B137" s="29"/>
      <c r="C137" s="30" t="s">
        <v>42</v>
      </c>
      <c r="D137" s="52" t="str">
        <f>D81</f>
        <v>Загальна площа об'єктів, які планується побудувати:</v>
      </c>
      <c r="E137" s="52"/>
      <c r="F137" s="52"/>
      <c r="G137" s="52"/>
      <c r="H137" s="52"/>
      <c r="I137" s="52"/>
      <c r="J137" s="52"/>
      <c r="K137" s="52"/>
      <c r="L137" s="31" t="s">
        <v>56</v>
      </c>
      <c r="M137" s="72" t="str">
        <f>M123</f>
        <v>проектно-кошорисна документація, тех.завдання, дефекті акти</v>
      </c>
      <c r="N137" s="72"/>
      <c r="O137" s="72"/>
      <c r="P137" s="147">
        <v>1868.2</v>
      </c>
      <c r="Q137" s="147"/>
    </row>
    <row r="138" spans="1:17" s="25" customFormat="1" ht="11.25" customHeight="1">
      <c r="A138" s="140" t="s">
        <v>57</v>
      </c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</row>
    <row r="139" spans="1:17" s="25" customFormat="1" ht="11.25" customHeight="1">
      <c r="A139" s="28">
        <v>1</v>
      </c>
      <c r="B139" s="29"/>
      <c r="C139" s="30" t="s">
        <v>42</v>
      </c>
      <c r="D139" s="52" t="s">
        <v>58</v>
      </c>
      <c r="E139" s="52"/>
      <c r="F139" s="52"/>
      <c r="G139" s="52"/>
      <c r="H139" s="52"/>
      <c r="I139" s="52"/>
      <c r="J139" s="52"/>
      <c r="K139" s="52"/>
      <c r="L139" s="31" t="s">
        <v>59</v>
      </c>
      <c r="M139" s="72" t="str">
        <f>M125</f>
        <v>рішення міської ради</v>
      </c>
      <c r="N139" s="72"/>
      <c r="O139" s="72"/>
      <c r="P139" s="73">
        <v>1</v>
      </c>
      <c r="Q139" s="73"/>
    </row>
    <row r="140" spans="1:17" s="25" customFormat="1" ht="11.25" customHeight="1">
      <c r="A140" s="140" t="s">
        <v>60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</row>
    <row r="141" spans="1:17" s="25" customFormat="1" ht="11.25" customHeight="1">
      <c r="A141" s="28">
        <v>1</v>
      </c>
      <c r="B141" s="29"/>
      <c r="C141" s="30" t="s">
        <v>42</v>
      </c>
      <c r="D141" s="52" t="s">
        <v>95</v>
      </c>
      <c r="E141" s="52"/>
      <c r="F141" s="52"/>
      <c r="G141" s="52"/>
      <c r="H141" s="52"/>
      <c r="I141" s="52"/>
      <c r="J141" s="52"/>
      <c r="K141" s="52"/>
      <c r="L141" s="31" t="s">
        <v>62</v>
      </c>
      <c r="M141" s="72" t="s">
        <v>61</v>
      </c>
      <c r="N141" s="72"/>
      <c r="O141" s="72"/>
      <c r="P141" s="145">
        <f>600/P137</f>
        <v>0.3211647575206081</v>
      </c>
      <c r="Q141" s="145"/>
    </row>
    <row r="142" spans="1:17" s="25" customFormat="1" ht="11.25" customHeight="1">
      <c r="A142" s="28">
        <v>2</v>
      </c>
      <c r="B142" s="29"/>
      <c r="C142" s="30" t="s">
        <v>42</v>
      </c>
      <c r="D142" s="52" t="s">
        <v>102</v>
      </c>
      <c r="E142" s="52"/>
      <c r="F142" s="52"/>
      <c r="G142" s="52"/>
      <c r="H142" s="52"/>
      <c r="I142" s="52"/>
      <c r="J142" s="52"/>
      <c r="K142" s="52"/>
      <c r="L142" s="31" t="s">
        <v>62</v>
      </c>
      <c r="M142" s="72" t="s">
        <v>61</v>
      </c>
      <c r="N142" s="72"/>
      <c r="O142" s="72"/>
      <c r="P142" s="73">
        <f>600/P139</f>
        <v>600</v>
      </c>
      <c r="Q142" s="73"/>
    </row>
    <row r="143" spans="1:17" s="25" customFormat="1" ht="11.25" customHeight="1">
      <c r="A143" s="140" t="s">
        <v>63</v>
      </c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</row>
    <row r="144" spans="1:17" s="25" customFormat="1" ht="11.25" customHeight="1">
      <c r="A144" s="28">
        <v>1</v>
      </c>
      <c r="B144" s="29"/>
      <c r="C144" s="30" t="s">
        <v>42</v>
      </c>
      <c r="D144" s="52" t="s">
        <v>64</v>
      </c>
      <c r="E144" s="52"/>
      <c r="F144" s="52"/>
      <c r="G144" s="52"/>
      <c r="H144" s="52"/>
      <c r="I144" s="52"/>
      <c r="J144" s="52"/>
      <c r="K144" s="52"/>
      <c r="L144" s="31" t="s">
        <v>65</v>
      </c>
      <c r="M144" s="72" t="s">
        <v>61</v>
      </c>
      <c r="N144" s="72"/>
      <c r="O144" s="72"/>
      <c r="P144" s="149">
        <v>0.6</v>
      </c>
      <c r="Q144" s="149"/>
    </row>
    <row r="145" spans="1:17" s="25" customFormat="1" ht="11.25" customHeight="1">
      <c r="A145" s="28">
        <v>2</v>
      </c>
      <c r="B145" s="29"/>
      <c r="C145" s="30" t="s">
        <v>42</v>
      </c>
      <c r="D145" s="52" t="s">
        <v>66</v>
      </c>
      <c r="E145" s="52"/>
      <c r="F145" s="52"/>
      <c r="G145" s="52"/>
      <c r="H145" s="52"/>
      <c r="I145" s="52"/>
      <c r="J145" s="52"/>
      <c r="K145" s="52"/>
      <c r="L145" s="31" t="s">
        <v>65</v>
      </c>
      <c r="M145" s="72" t="s">
        <v>61</v>
      </c>
      <c r="N145" s="72"/>
      <c r="O145" s="72"/>
      <c r="P145" s="73">
        <v>100</v>
      </c>
      <c r="Q145" s="73"/>
    </row>
    <row r="146" spans="1:17" s="25" customFormat="1" ht="11.25" customHeight="1">
      <c r="A146" s="28">
        <v>3</v>
      </c>
      <c r="B146" s="29"/>
      <c r="C146" s="30">
        <v>1517325</v>
      </c>
      <c r="D146" s="52" t="s">
        <v>99</v>
      </c>
      <c r="E146" s="70"/>
      <c r="F146" s="70"/>
      <c r="G146" s="70"/>
      <c r="H146" s="70"/>
      <c r="I146" s="70"/>
      <c r="J146" s="70"/>
      <c r="K146" s="71"/>
      <c r="L146" s="31" t="s">
        <v>65</v>
      </c>
      <c r="M146" s="72" t="s">
        <v>61</v>
      </c>
      <c r="N146" s="72"/>
      <c r="O146" s="72"/>
      <c r="P146" s="73">
        <v>100</v>
      </c>
      <c r="Q146" s="73"/>
    </row>
    <row r="147" spans="1:17" s="25" customFormat="1" ht="11.25" customHeight="1">
      <c r="A147" s="138">
        <v>2</v>
      </c>
      <c r="B147" s="138"/>
      <c r="C147" s="27" t="s">
        <v>42</v>
      </c>
      <c r="D147" s="139" t="s">
        <v>41</v>
      </c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</row>
    <row r="148" spans="1:17" s="25" customFormat="1" ht="11.25" customHeight="1">
      <c r="A148" s="140" t="s">
        <v>54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</row>
    <row r="149" spans="1:17" s="25" customFormat="1" ht="11.25" customHeight="1">
      <c r="A149" s="28">
        <v>1</v>
      </c>
      <c r="B149" s="29"/>
      <c r="C149" s="30" t="s">
        <v>42</v>
      </c>
      <c r="D149" s="52" t="s">
        <v>67</v>
      </c>
      <c r="E149" s="52"/>
      <c r="F149" s="52"/>
      <c r="G149" s="52"/>
      <c r="H149" s="52"/>
      <c r="I149" s="52"/>
      <c r="J149" s="52"/>
      <c r="K149" s="52"/>
      <c r="L149" s="31"/>
      <c r="M149" s="72"/>
      <c r="N149" s="72"/>
      <c r="O149" s="72"/>
      <c r="P149" s="141"/>
      <c r="Q149" s="141"/>
    </row>
    <row r="150" spans="1:17" s="25" customFormat="1" ht="21.75" customHeight="1">
      <c r="A150" s="28"/>
      <c r="B150" s="29"/>
      <c r="C150" s="30" t="s">
        <v>42</v>
      </c>
      <c r="D150" s="52" t="str">
        <f>D123</f>
        <v>Загальна площа об'єктів, які планується реконструювати:</v>
      </c>
      <c r="E150" s="52"/>
      <c r="F150" s="52"/>
      <c r="G150" s="52"/>
      <c r="H150" s="52"/>
      <c r="I150" s="52"/>
      <c r="J150" s="52"/>
      <c r="K150" s="52"/>
      <c r="L150" s="31" t="s">
        <v>56</v>
      </c>
      <c r="M150" s="72" t="str">
        <f>M137</f>
        <v>проектно-кошорисна документація, тех.завдання, дефекті акти</v>
      </c>
      <c r="N150" s="72"/>
      <c r="O150" s="72"/>
      <c r="P150" s="73">
        <v>7000</v>
      </c>
      <c r="Q150" s="73"/>
    </row>
    <row r="151" spans="1:17" s="25" customFormat="1" ht="11.25" customHeight="1">
      <c r="A151" s="140" t="s">
        <v>57</v>
      </c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</row>
    <row r="152" spans="1:17" s="25" customFormat="1" ht="11.25" customHeight="1">
      <c r="A152" s="28">
        <v>1</v>
      </c>
      <c r="B152" s="29"/>
      <c r="C152" s="30" t="s">
        <v>42</v>
      </c>
      <c r="D152" s="52" t="s">
        <v>109</v>
      </c>
      <c r="E152" s="52"/>
      <c r="F152" s="52"/>
      <c r="G152" s="52"/>
      <c r="H152" s="52"/>
      <c r="I152" s="52"/>
      <c r="J152" s="52"/>
      <c r="K152" s="52"/>
      <c r="L152" s="31" t="s">
        <v>59</v>
      </c>
      <c r="M152" s="72" t="str">
        <f>M139</f>
        <v>рішення міської ради</v>
      </c>
      <c r="N152" s="72"/>
      <c r="O152" s="72"/>
      <c r="P152" s="73">
        <v>1</v>
      </c>
      <c r="Q152" s="73"/>
    </row>
    <row r="153" spans="1:17" s="25" customFormat="1" ht="11.25" customHeight="1">
      <c r="A153" s="140" t="s">
        <v>60</v>
      </c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</row>
    <row r="154" spans="1:17" s="25" customFormat="1" ht="11.25" customHeight="1">
      <c r="A154" s="28">
        <v>1</v>
      </c>
      <c r="B154" s="29"/>
      <c r="C154" s="30" t="s">
        <v>42</v>
      </c>
      <c r="D154" s="52" t="s">
        <v>101</v>
      </c>
      <c r="E154" s="52"/>
      <c r="F154" s="52"/>
      <c r="G154" s="52"/>
      <c r="H154" s="52"/>
      <c r="I154" s="52"/>
      <c r="J154" s="52"/>
      <c r="K154" s="52"/>
      <c r="L154" s="31" t="s">
        <v>62</v>
      </c>
      <c r="M154" s="72" t="s">
        <v>61</v>
      </c>
      <c r="N154" s="72"/>
      <c r="O154" s="72"/>
      <c r="P154" s="145">
        <f>K175</f>
        <v>6867.52328</v>
      </c>
      <c r="Q154" s="145"/>
    </row>
    <row r="155" spans="1:17" s="25" customFormat="1" ht="11.25" customHeight="1">
      <c r="A155" s="28">
        <v>2</v>
      </c>
      <c r="B155" s="29"/>
      <c r="C155" s="30" t="s">
        <v>42</v>
      </c>
      <c r="D155" s="52" t="s">
        <v>103</v>
      </c>
      <c r="E155" s="52"/>
      <c r="F155" s="52"/>
      <c r="G155" s="52"/>
      <c r="H155" s="52"/>
      <c r="I155" s="52"/>
      <c r="J155" s="52"/>
      <c r="K155" s="52"/>
      <c r="L155" s="31" t="s">
        <v>62</v>
      </c>
      <c r="M155" s="72" t="s">
        <v>61</v>
      </c>
      <c r="N155" s="72"/>
      <c r="O155" s="72"/>
      <c r="P155" s="145">
        <f>K175/P150</f>
        <v>0.9810747542857143</v>
      </c>
      <c r="Q155" s="145"/>
    </row>
    <row r="156" spans="1:17" s="25" customFormat="1" ht="11.25" customHeight="1">
      <c r="A156" s="140" t="s">
        <v>63</v>
      </c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</row>
    <row r="157" spans="1:17" s="25" customFormat="1" ht="11.25" customHeight="1">
      <c r="A157" s="28">
        <v>1</v>
      </c>
      <c r="B157" s="29"/>
      <c r="C157" s="30" t="s">
        <v>42</v>
      </c>
      <c r="D157" s="52" t="s">
        <v>69</v>
      </c>
      <c r="E157" s="52"/>
      <c r="F157" s="52"/>
      <c r="G157" s="52"/>
      <c r="H157" s="52"/>
      <c r="I157" s="52"/>
      <c r="J157" s="52"/>
      <c r="K157" s="52"/>
      <c r="L157" s="31" t="s">
        <v>65</v>
      </c>
      <c r="M157" s="72" t="s">
        <v>61</v>
      </c>
      <c r="N157" s="72"/>
      <c r="O157" s="72"/>
      <c r="P157" s="148">
        <v>24.4</v>
      </c>
      <c r="Q157" s="148"/>
    </row>
    <row r="158" spans="1:17" s="25" customFormat="1" ht="11.25" customHeight="1">
      <c r="A158" s="28">
        <v>2</v>
      </c>
      <c r="B158" s="29"/>
      <c r="C158" s="30" t="s">
        <v>42</v>
      </c>
      <c r="D158" s="52" t="s">
        <v>70</v>
      </c>
      <c r="E158" s="52"/>
      <c r="F158" s="52"/>
      <c r="G158" s="52"/>
      <c r="H158" s="52"/>
      <c r="I158" s="52"/>
      <c r="J158" s="52"/>
      <c r="K158" s="52"/>
      <c r="L158" s="31" t="s">
        <v>65</v>
      </c>
      <c r="M158" s="72" t="s">
        <v>61</v>
      </c>
      <c r="N158" s="72"/>
      <c r="O158" s="72"/>
      <c r="P158" s="73">
        <v>100</v>
      </c>
      <c r="Q158" s="73"/>
    </row>
    <row r="159" spans="1:17" s="25" customFormat="1" ht="11.25" customHeight="1">
      <c r="A159" s="28">
        <v>3</v>
      </c>
      <c r="B159" s="29"/>
      <c r="C159" s="30">
        <v>1517325</v>
      </c>
      <c r="D159" s="52" t="s">
        <v>100</v>
      </c>
      <c r="E159" s="70"/>
      <c r="F159" s="70"/>
      <c r="G159" s="70"/>
      <c r="H159" s="70"/>
      <c r="I159" s="70"/>
      <c r="J159" s="70"/>
      <c r="K159" s="71"/>
      <c r="L159" s="31" t="s">
        <v>65</v>
      </c>
      <c r="M159" s="72" t="s">
        <v>61</v>
      </c>
      <c r="N159" s="72"/>
      <c r="O159" s="72"/>
      <c r="P159" s="73">
        <v>100</v>
      </c>
      <c r="Q159" s="73"/>
    </row>
    <row r="162" spans="1:17" ht="11.25" customHeight="1">
      <c r="A162" s="4" t="s">
        <v>71</v>
      </c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4" t="s">
        <v>31</v>
      </c>
    </row>
    <row r="164" spans="1:17" ht="21.75" customHeight="1">
      <c r="A164" s="117" t="s">
        <v>72</v>
      </c>
      <c r="B164" s="117"/>
      <c r="C164" s="98" t="s">
        <v>73</v>
      </c>
      <c r="D164" s="98"/>
      <c r="E164" s="98"/>
      <c r="F164" s="150" t="s">
        <v>27</v>
      </c>
      <c r="G164" s="118" t="s">
        <v>74</v>
      </c>
      <c r="H164" s="118"/>
      <c r="I164" s="118"/>
      <c r="J164" s="152" t="s">
        <v>75</v>
      </c>
      <c r="K164" s="152"/>
      <c r="L164" s="152"/>
      <c r="M164" s="98" t="s">
        <v>76</v>
      </c>
      <c r="N164" s="98"/>
      <c r="O164" s="98"/>
      <c r="P164" s="166" t="s">
        <v>77</v>
      </c>
      <c r="Q164" s="166"/>
    </row>
    <row r="165" spans="1:17" ht="21.75" customHeight="1">
      <c r="A165" s="114"/>
      <c r="B165" s="100"/>
      <c r="C165" s="99"/>
      <c r="D165" s="100"/>
      <c r="E165" s="100"/>
      <c r="F165" s="151"/>
      <c r="G165" s="32" t="s">
        <v>33</v>
      </c>
      <c r="H165" s="32" t="s">
        <v>34</v>
      </c>
      <c r="I165" s="33" t="s">
        <v>35</v>
      </c>
      <c r="J165" s="32" t="s">
        <v>33</v>
      </c>
      <c r="K165" s="32" t="s">
        <v>34</v>
      </c>
      <c r="L165" s="33" t="s">
        <v>35</v>
      </c>
      <c r="M165" s="32" t="s">
        <v>33</v>
      </c>
      <c r="N165" s="32" t="s">
        <v>34</v>
      </c>
      <c r="O165" s="33" t="s">
        <v>35</v>
      </c>
      <c r="P165" s="99"/>
      <c r="Q165" s="167"/>
    </row>
    <row r="166" spans="1:17" ht="11.25" customHeight="1" thickBot="1">
      <c r="A166" s="110">
        <v>1</v>
      </c>
      <c r="B166" s="110"/>
      <c r="C166" s="135">
        <v>2</v>
      </c>
      <c r="D166" s="135"/>
      <c r="E166" s="135"/>
      <c r="F166" s="12">
        <v>3</v>
      </c>
      <c r="G166" s="12">
        <v>4</v>
      </c>
      <c r="H166" s="12">
        <v>5</v>
      </c>
      <c r="I166" s="12">
        <v>6</v>
      </c>
      <c r="J166" s="12">
        <v>7</v>
      </c>
      <c r="K166" s="12">
        <v>8</v>
      </c>
      <c r="L166" s="12">
        <v>9</v>
      </c>
      <c r="M166" s="12">
        <v>10</v>
      </c>
      <c r="N166" s="12">
        <v>11</v>
      </c>
      <c r="O166" s="24">
        <v>12</v>
      </c>
      <c r="P166" s="112">
        <v>13</v>
      </c>
      <c r="Q166" s="112"/>
    </row>
    <row r="167" spans="1:17" s="34" customFormat="1" ht="53.25" customHeight="1">
      <c r="A167" s="153" t="s">
        <v>78</v>
      </c>
      <c r="B167" s="153"/>
      <c r="C167" s="154" t="s">
        <v>81</v>
      </c>
      <c r="D167" s="154"/>
      <c r="E167" s="154"/>
      <c r="F167" s="50">
        <v>1517321</v>
      </c>
      <c r="G167" s="35"/>
      <c r="H167" s="35">
        <v>251.731</v>
      </c>
      <c r="I167" s="35">
        <v>251.731</v>
      </c>
      <c r="J167" s="35"/>
      <c r="K167" s="15">
        <v>4100</v>
      </c>
      <c r="L167" s="15">
        <v>4100</v>
      </c>
      <c r="M167" s="35"/>
      <c r="N167" s="15">
        <v>498.759</v>
      </c>
      <c r="O167" s="15">
        <f>N167</f>
        <v>498.759</v>
      </c>
      <c r="P167" s="155"/>
      <c r="Q167" s="155"/>
    </row>
    <row r="168" spans="1:17" s="34" customFormat="1" ht="32.25" customHeight="1">
      <c r="A168" s="156">
        <v>602400</v>
      </c>
      <c r="B168" s="156"/>
      <c r="C168" s="157" t="s">
        <v>79</v>
      </c>
      <c r="D168" s="157"/>
      <c r="E168" s="157"/>
      <c r="F168" s="51"/>
      <c r="G168" s="36" t="s">
        <v>80</v>
      </c>
      <c r="H168" s="37"/>
      <c r="I168" s="37"/>
      <c r="J168" s="36" t="s">
        <v>80</v>
      </c>
      <c r="K168" s="18">
        <v>4100</v>
      </c>
      <c r="L168" s="18">
        <v>4100</v>
      </c>
      <c r="M168" s="36" t="s">
        <v>80</v>
      </c>
      <c r="N168" s="18"/>
      <c r="O168" s="18"/>
      <c r="P168" s="157"/>
      <c r="Q168" s="157"/>
    </row>
    <row r="169" spans="1:17" s="34" customFormat="1" ht="68.25" customHeight="1">
      <c r="A169" s="153" t="s">
        <v>78</v>
      </c>
      <c r="B169" s="153"/>
      <c r="C169" s="158" t="s">
        <v>115</v>
      </c>
      <c r="D169" s="154"/>
      <c r="E169" s="154"/>
      <c r="F169" s="50">
        <v>1517321</v>
      </c>
      <c r="G169" s="35"/>
      <c r="H169" s="15">
        <v>442.663</v>
      </c>
      <c r="I169" s="15">
        <f>H169</f>
        <v>442.663</v>
      </c>
      <c r="J169" s="35"/>
      <c r="K169" s="15">
        <v>800</v>
      </c>
      <c r="L169" s="15">
        <f>K169</f>
        <v>800</v>
      </c>
      <c r="M169" s="35"/>
      <c r="N169" s="15">
        <v>81186.073</v>
      </c>
      <c r="O169" s="15">
        <f>N169</f>
        <v>81186.073</v>
      </c>
      <c r="P169" s="155"/>
      <c r="Q169" s="155"/>
    </row>
    <row r="170" spans="1:17" s="34" customFormat="1" ht="32.25" customHeight="1">
      <c r="A170" s="156">
        <v>602400</v>
      </c>
      <c r="B170" s="156"/>
      <c r="C170" s="157" t="s">
        <v>79</v>
      </c>
      <c r="D170" s="157"/>
      <c r="E170" s="157"/>
      <c r="F170" s="51"/>
      <c r="G170" s="36" t="s">
        <v>80</v>
      </c>
      <c r="H170" s="37"/>
      <c r="I170" s="37"/>
      <c r="J170" s="36" t="s">
        <v>80</v>
      </c>
      <c r="K170" s="18">
        <f>K169</f>
        <v>800</v>
      </c>
      <c r="L170" s="18">
        <f>L169</f>
        <v>800</v>
      </c>
      <c r="M170" s="36" t="s">
        <v>80</v>
      </c>
      <c r="N170" s="18"/>
      <c r="O170" s="18"/>
      <c r="P170" s="157"/>
      <c r="Q170" s="157"/>
    </row>
    <row r="171" spans="1:17" s="34" customFormat="1" ht="54.75" customHeight="1">
      <c r="A171" s="153" t="s">
        <v>78</v>
      </c>
      <c r="B171" s="153"/>
      <c r="C171" s="158" t="s">
        <v>116</v>
      </c>
      <c r="D171" s="154"/>
      <c r="E171" s="154"/>
      <c r="F171" s="50">
        <v>1517321</v>
      </c>
      <c r="G171" s="35"/>
      <c r="H171" s="15">
        <v>1432.118</v>
      </c>
      <c r="I171" s="15">
        <f>H171</f>
        <v>1432.118</v>
      </c>
      <c r="J171" s="35"/>
      <c r="K171" s="15">
        <v>3658</v>
      </c>
      <c r="L171" s="15">
        <v>3658</v>
      </c>
      <c r="M171" s="35"/>
      <c r="N171" s="15">
        <v>29395.512</v>
      </c>
      <c r="O171" s="15">
        <f>N171</f>
        <v>29395.512</v>
      </c>
      <c r="P171" s="155"/>
      <c r="Q171" s="155"/>
    </row>
    <row r="172" spans="1:17" s="34" customFormat="1" ht="32.25" customHeight="1">
      <c r="A172" s="156">
        <v>602400</v>
      </c>
      <c r="B172" s="156"/>
      <c r="C172" s="157" t="s">
        <v>79</v>
      </c>
      <c r="D172" s="157"/>
      <c r="E172" s="157"/>
      <c r="F172" s="51"/>
      <c r="G172" s="36" t="s">
        <v>80</v>
      </c>
      <c r="H172" s="37"/>
      <c r="I172" s="37"/>
      <c r="J172" s="36" t="s">
        <v>80</v>
      </c>
      <c r="K172" s="18">
        <v>3658</v>
      </c>
      <c r="L172" s="18">
        <v>3658</v>
      </c>
      <c r="M172" s="36" t="s">
        <v>80</v>
      </c>
      <c r="N172" s="18"/>
      <c r="O172" s="18"/>
      <c r="P172" s="157"/>
      <c r="Q172" s="157"/>
    </row>
    <row r="173" spans="1:17" s="34" customFormat="1" ht="54.75" customHeight="1">
      <c r="A173" s="153" t="s">
        <v>78</v>
      </c>
      <c r="B173" s="153"/>
      <c r="C173" s="158" t="s">
        <v>120</v>
      </c>
      <c r="D173" s="154"/>
      <c r="E173" s="154"/>
      <c r="F173" s="50">
        <v>1517321</v>
      </c>
      <c r="G173" s="35"/>
      <c r="H173" s="15">
        <v>132.667</v>
      </c>
      <c r="I173" s="15">
        <f>H173</f>
        <v>132.667</v>
      </c>
      <c r="J173" s="35"/>
      <c r="K173" s="170">
        <v>1270.7828</v>
      </c>
      <c r="L173" s="170">
        <f>K173</f>
        <v>1270.7828</v>
      </c>
      <c r="M173" s="35"/>
      <c r="N173" s="15">
        <v>1758.875</v>
      </c>
      <c r="O173" s="15">
        <f>N173</f>
        <v>1758.875</v>
      </c>
      <c r="P173" s="155"/>
      <c r="Q173" s="155"/>
    </row>
    <row r="174" spans="1:17" s="34" customFormat="1" ht="32.25" customHeight="1">
      <c r="A174" s="156">
        <v>602400</v>
      </c>
      <c r="B174" s="156"/>
      <c r="C174" s="157" t="s">
        <v>79</v>
      </c>
      <c r="D174" s="157"/>
      <c r="E174" s="157"/>
      <c r="F174" s="51"/>
      <c r="G174" s="36" t="s">
        <v>80</v>
      </c>
      <c r="H174" s="18"/>
      <c r="I174" s="18"/>
      <c r="J174" s="36" t="s">
        <v>80</v>
      </c>
      <c r="K174" s="18">
        <f>K173</f>
        <v>1270.7828</v>
      </c>
      <c r="L174" s="18">
        <f>L173</f>
        <v>1270.7828</v>
      </c>
      <c r="M174" s="36" t="s">
        <v>80</v>
      </c>
      <c r="N174" s="18"/>
      <c r="O174" s="18"/>
      <c r="P174" s="157"/>
      <c r="Q174" s="157"/>
    </row>
    <row r="175" spans="1:17" s="34" customFormat="1" ht="59.25" customHeight="1">
      <c r="A175" s="153" t="s">
        <v>78</v>
      </c>
      <c r="B175" s="153"/>
      <c r="C175" s="154" t="s">
        <v>105</v>
      </c>
      <c r="D175" s="154"/>
      <c r="E175" s="154"/>
      <c r="F175" s="50">
        <v>1517325</v>
      </c>
      <c r="G175" s="35"/>
      <c r="H175" s="35">
        <v>4282.896</v>
      </c>
      <c r="I175" s="35">
        <f>H175</f>
        <v>4282.896</v>
      </c>
      <c r="J175" s="35"/>
      <c r="K175" s="171">
        <f>6230+637.52328</f>
        <v>6867.52328</v>
      </c>
      <c r="L175" s="171">
        <f>K175</f>
        <v>6867.52328</v>
      </c>
      <c r="M175" s="35"/>
      <c r="N175" s="15">
        <v>34636.729</v>
      </c>
      <c r="O175" s="15">
        <f>N175</f>
        <v>34636.729</v>
      </c>
      <c r="P175" s="155"/>
      <c r="Q175" s="155"/>
    </row>
    <row r="176" spans="1:17" s="34" customFormat="1" ht="32.25" customHeight="1">
      <c r="A176" s="156">
        <v>602400</v>
      </c>
      <c r="B176" s="156"/>
      <c r="C176" s="157" t="s">
        <v>79</v>
      </c>
      <c r="D176" s="157"/>
      <c r="E176" s="157"/>
      <c r="F176" s="51"/>
      <c r="G176" s="36" t="s">
        <v>80</v>
      </c>
      <c r="H176" s="37"/>
      <c r="I176" s="37"/>
      <c r="J176" s="36" t="s">
        <v>80</v>
      </c>
      <c r="K176" s="172">
        <f>K175</f>
        <v>6867.52328</v>
      </c>
      <c r="L176" s="172">
        <f>L175</f>
        <v>6867.52328</v>
      </c>
      <c r="M176" s="36" t="s">
        <v>80</v>
      </c>
      <c r="N176" s="18"/>
      <c r="O176" s="18"/>
      <c r="P176" s="157"/>
      <c r="Q176" s="157"/>
    </row>
    <row r="177" spans="1:17" s="34" customFormat="1" ht="54.75" customHeight="1">
      <c r="A177" s="153" t="s">
        <v>78</v>
      </c>
      <c r="B177" s="153"/>
      <c r="C177" s="154" t="s">
        <v>117</v>
      </c>
      <c r="D177" s="154"/>
      <c r="E177" s="154"/>
      <c r="F177" s="50">
        <v>1517323</v>
      </c>
      <c r="G177" s="35"/>
      <c r="H177" s="35"/>
      <c r="I177" s="35"/>
      <c r="J177" s="35"/>
      <c r="K177" s="15">
        <v>800</v>
      </c>
      <c r="L177" s="15">
        <f>K177</f>
        <v>800</v>
      </c>
      <c r="M177" s="35"/>
      <c r="N177" s="15"/>
      <c r="O177" s="15"/>
      <c r="P177" s="155"/>
      <c r="Q177" s="155"/>
    </row>
    <row r="178" spans="1:17" s="34" customFormat="1" ht="11.25" customHeight="1">
      <c r="A178" s="160"/>
      <c r="B178" s="160"/>
      <c r="C178" s="157"/>
      <c r="D178" s="157"/>
      <c r="E178" s="157"/>
      <c r="F178" s="51"/>
      <c r="G178" s="36" t="s">
        <v>80</v>
      </c>
      <c r="H178" s="37"/>
      <c r="I178" s="37"/>
      <c r="J178" s="36" t="s">
        <v>80</v>
      </c>
      <c r="K178" s="18">
        <f>K177</f>
        <v>800</v>
      </c>
      <c r="L178" s="18">
        <f>L177</f>
        <v>800</v>
      </c>
      <c r="M178" s="36" t="s">
        <v>80</v>
      </c>
      <c r="N178" s="37"/>
      <c r="O178" s="37"/>
      <c r="P178" s="157"/>
      <c r="Q178" s="157"/>
    </row>
    <row r="179" spans="1:17" s="34" customFormat="1" ht="57.75" customHeight="1">
      <c r="A179" s="153" t="s">
        <v>78</v>
      </c>
      <c r="B179" s="153"/>
      <c r="C179" s="154" t="s">
        <v>82</v>
      </c>
      <c r="D179" s="154"/>
      <c r="E179" s="154"/>
      <c r="F179" s="50">
        <v>1517324</v>
      </c>
      <c r="G179" s="35"/>
      <c r="H179" s="15">
        <v>429.901</v>
      </c>
      <c r="I179" s="15">
        <f>H179</f>
        <v>429.901</v>
      </c>
      <c r="J179" s="35"/>
      <c r="K179" s="15">
        <f>3000-2600</f>
        <v>400</v>
      </c>
      <c r="L179" s="15">
        <f>K179</f>
        <v>400</v>
      </c>
      <c r="M179" s="35"/>
      <c r="N179" s="15">
        <f>12061.183+2600</f>
        <v>14661.183</v>
      </c>
      <c r="O179" s="15">
        <f>N179</f>
        <v>14661.183</v>
      </c>
      <c r="P179" s="155"/>
      <c r="Q179" s="155"/>
    </row>
    <row r="180" spans="1:17" s="34" customFormat="1" ht="32.25" customHeight="1">
      <c r="A180" s="156">
        <v>602400</v>
      </c>
      <c r="B180" s="156"/>
      <c r="C180" s="157" t="s">
        <v>79</v>
      </c>
      <c r="D180" s="157"/>
      <c r="E180" s="157"/>
      <c r="F180" s="51"/>
      <c r="G180" s="36" t="s">
        <v>80</v>
      </c>
      <c r="H180" s="18"/>
      <c r="I180" s="18"/>
      <c r="J180" s="36" t="s">
        <v>80</v>
      </c>
      <c r="K180" s="18">
        <f>K179</f>
        <v>400</v>
      </c>
      <c r="L180" s="18">
        <f>L179</f>
        <v>400</v>
      </c>
      <c r="M180" s="36" t="s">
        <v>80</v>
      </c>
      <c r="N180" s="18"/>
      <c r="O180" s="18"/>
      <c r="P180" s="157"/>
      <c r="Q180" s="157"/>
    </row>
    <row r="181" spans="1:17" s="34" customFormat="1" ht="54.75" customHeight="1">
      <c r="A181" s="153" t="s">
        <v>78</v>
      </c>
      <c r="B181" s="153"/>
      <c r="C181" s="154" t="s">
        <v>106</v>
      </c>
      <c r="D181" s="154"/>
      <c r="E181" s="154"/>
      <c r="F181" s="50">
        <v>1517325</v>
      </c>
      <c r="G181" s="35"/>
      <c r="H181" s="35"/>
      <c r="I181" s="35"/>
      <c r="J181" s="35"/>
      <c r="K181" s="15">
        <v>600</v>
      </c>
      <c r="L181" s="15">
        <v>600</v>
      </c>
      <c r="M181" s="35"/>
      <c r="N181" s="15">
        <v>100840</v>
      </c>
      <c r="O181" s="15">
        <v>100840</v>
      </c>
      <c r="P181" s="155"/>
      <c r="Q181" s="155"/>
    </row>
    <row r="182" spans="1:17" s="34" customFormat="1" ht="11.25" customHeight="1">
      <c r="A182" s="160"/>
      <c r="B182" s="160"/>
      <c r="C182" s="157"/>
      <c r="D182" s="157"/>
      <c r="E182" s="157"/>
      <c r="F182" s="51"/>
      <c r="G182" s="36" t="s">
        <v>80</v>
      </c>
      <c r="H182" s="37"/>
      <c r="I182" s="37"/>
      <c r="J182" s="36" t="s">
        <v>80</v>
      </c>
      <c r="K182" s="18">
        <v>600</v>
      </c>
      <c r="L182" s="18">
        <v>600</v>
      </c>
      <c r="M182" s="36" t="s">
        <v>80</v>
      </c>
      <c r="N182" s="37"/>
      <c r="O182" s="37"/>
      <c r="P182" s="157"/>
      <c r="Q182" s="157"/>
    </row>
    <row r="183" spans="1:17" ht="11.25" customHeight="1">
      <c r="A183" s="121" t="s">
        <v>83</v>
      </c>
      <c r="B183" s="161"/>
      <c r="C183" s="161"/>
      <c r="D183" s="161"/>
      <c r="E183" s="162"/>
      <c r="F183" s="19"/>
      <c r="G183" s="19"/>
      <c r="H183" s="22">
        <f>H167+H169+H171+H173+H175+H177+H179+H181</f>
        <v>6971.975999999999</v>
      </c>
      <c r="I183" s="22">
        <f>I167+I169+I171+I173+I175+I177+I179+I181</f>
        <v>6971.975999999999</v>
      </c>
      <c r="J183" s="19"/>
      <c r="K183" s="189">
        <f>K167+K169+K171+K173+K175+K177+K179+K181</f>
        <v>18496.306080000002</v>
      </c>
      <c r="L183" s="189">
        <f>L167+L169+L171+L173+L175+L177+L179+L181</f>
        <v>18496.306080000002</v>
      </c>
      <c r="M183" s="19"/>
      <c r="N183" s="22">
        <f>N167+N169+N171+N173+N175+N177+N179+N181</f>
        <v>262977.131</v>
      </c>
      <c r="O183" s="22">
        <f>O167+O169+O171+O173+O175+O177+O179+O181</f>
        <v>262977.131</v>
      </c>
      <c r="P183" s="60"/>
      <c r="Q183" s="163"/>
    </row>
    <row r="185" spans="1:17" ht="11.25" customHeight="1">
      <c r="A185" s="1" t="s">
        <v>84</v>
      </c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1.25" customHeight="1">
      <c r="A186" s="1" t="s">
        <v>85</v>
      </c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1.25" customHeight="1">
      <c r="A187" s="1" t="s">
        <v>86</v>
      </c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9" spans="1:17" ht="12.75" customHeight="1">
      <c r="A189"/>
      <c r="B189" s="164" t="s">
        <v>110</v>
      </c>
      <c r="C189" s="164"/>
      <c r="D189" s="164"/>
      <c r="E189" s="164"/>
      <c r="F189"/>
      <c r="G189" s="9"/>
      <c r="H189"/>
      <c r="I189"/>
      <c r="J189"/>
      <c r="K189"/>
      <c r="L189"/>
      <c r="M189"/>
      <c r="N189" s="168" t="s">
        <v>111</v>
      </c>
      <c r="O189" s="168"/>
      <c r="P189"/>
      <c r="Q189"/>
    </row>
    <row r="190" spans="1:17" ht="11.25" customHeight="1">
      <c r="A190"/>
      <c r="B190"/>
      <c r="C190"/>
      <c r="D190"/>
      <c r="E190"/>
      <c r="F190"/>
      <c r="G190" s="94" t="s">
        <v>87</v>
      </c>
      <c r="H190" s="94"/>
      <c r="I190" s="94"/>
      <c r="J190"/>
      <c r="K190"/>
      <c r="L190"/>
      <c r="M190" s="5"/>
      <c r="N190" s="5" t="s">
        <v>88</v>
      </c>
      <c r="O190" s="5"/>
      <c r="P190"/>
      <c r="Q190"/>
    </row>
    <row r="191" spans="1:17" ht="12.75" customHeight="1">
      <c r="A191"/>
      <c r="B191" s="38" t="s">
        <v>89</v>
      </c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3" spans="1:17" ht="48.75" customHeight="1">
      <c r="A193"/>
      <c r="B193" s="164" t="s">
        <v>118</v>
      </c>
      <c r="C193" s="164"/>
      <c r="D193" s="164"/>
      <c r="E193" s="164"/>
      <c r="F193"/>
      <c r="G193" s="9"/>
      <c r="H193"/>
      <c r="I193"/>
      <c r="J193"/>
      <c r="K193"/>
      <c r="L193"/>
      <c r="M193"/>
      <c r="N193" s="168" t="s">
        <v>119</v>
      </c>
      <c r="O193" s="168"/>
      <c r="P193"/>
      <c r="Q193"/>
    </row>
    <row r="194" spans="1:17" ht="11.25" customHeight="1">
      <c r="A194"/>
      <c r="B194"/>
      <c r="C194"/>
      <c r="D194"/>
      <c r="E194"/>
      <c r="F194"/>
      <c r="G194" s="94" t="s">
        <v>87</v>
      </c>
      <c r="H194" s="94"/>
      <c r="I194" s="94"/>
      <c r="J194"/>
      <c r="K194"/>
      <c r="L194"/>
      <c r="M194" s="5"/>
      <c r="N194" s="5" t="s">
        <v>88</v>
      </c>
      <c r="O194" s="5"/>
      <c r="P194"/>
      <c r="Q194"/>
    </row>
    <row r="196" ht="11.25" hidden="1"/>
    <row r="197" spans="2:7" s="39" customFormat="1" ht="8.25" customHeight="1" hidden="1">
      <c r="B197" s="169">
        <v>41271134</v>
      </c>
      <c r="C197" s="169"/>
      <c r="D197" s="169"/>
      <c r="F197" s="159" t="s">
        <v>90</v>
      </c>
      <c r="G197" s="159"/>
    </row>
    <row r="198" spans="1:17" ht="11.25" customHeight="1" hidden="1">
      <c r="A198"/>
      <c r="B198" s="40">
        <v>1</v>
      </c>
      <c r="C198" s="165" t="s">
        <v>91</v>
      </c>
      <c r="D198" s="165"/>
      <c r="E198" s="165"/>
      <c r="F198" s="165"/>
      <c r="G198" s="165"/>
      <c r="H198" s="165"/>
      <c r="I198" s="165"/>
      <c r="J198" s="165"/>
      <c r="K198" s="165"/>
      <c r="L198" s="165"/>
      <c r="M198"/>
      <c r="N198"/>
      <c r="O198"/>
      <c r="P198"/>
      <c r="Q198"/>
    </row>
    <row r="199" spans="1:17" ht="11.25" customHeight="1" hidden="1">
      <c r="A199"/>
      <c r="B199" s="40">
        <v>2</v>
      </c>
      <c r="C199" s="165" t="s">
        <v>92</v>
      </c>
      <c r="D199" s="165"/>
      <c r="E199" s="165"/>
      <c r="F199" s="165"/>
      <c r="G199" s="165"/>
      <c r="H199" s="165"/>
      <c r="I199" s="165"/>
      <c r="J199" s="165"/>
      <c r="K199" s="165"/>
      <c r="L199" s="165"/>
      <c r="M199"/>
      <c r="N199"/>
      <c r="O199"/>
      <c r="P199"/>
      <c r="Q199"/>
    </row>
    <row r="200" spans="1:17" ht="11.25" customHeight="1" hidden="1">
      <c r="A200"/>
      <c r="B200" s="40">
        <v>3</v>
      </c>
      <c r="C200" s="165" t="s">
        <v>93</v>
      </c>
      <c r="D200" s="165"/>
      <c r="E200" s="165"/>
      <c r="F200" s="165"/>
      <c r="G200" s="165"/>
      <c r="H200" s="165"/>
      <c r="I200" s="165"/>
      <c r="J200" s="165"/>
      <c r="K200" s="165"/>
      <c r="L200" s="165"/>
      <c r="M200"/>
      <c r="N200"/>
      <c r="O200"/>
      <c r="P200"/>
      <c r="Q200"/>
    </row>
    <row r="201" ht="11.25" hidden="1"/>
  </sheetData>
  <sheetProtection/>
  <mergeCells count="412">
    <mergeCell ref="D118:K118"/>
    <mergeCell ref="M118:O118"/>
    <mergeCell ref="P118:Q118"/>
    <mergeCell ref="A115:Q115"/>
    <mergeCell ref="D116:K116"/>
    <mergeCell ref="M116:O116"/>
    <mergeCell ref="P116:Q116"/>
    <mergeCell ref="D117:K117"/>
    <mergeCell ref="M117:O117"/>
    <mergeCell ref="P117:Q117"/>
    <mergeCell ref="A112:Q112"/>
    <mergeCell ref="D113:K113"/>
    <mergeCell ref="M113:O113"/>
    <mergeCell ref="P113:Q113"/>
    <mergeCell ref="D114:K114"/>
    <mergeCell ref="M114:O114"/>
    <mergeCell ref="P114:Q114"/>
    <mergeCell ref="D109:K109"/>
    <mergeCell ref="M109:O109"/>
    <mergeCell ref="P109:Q109"/>
    <mergeCell ref="A110:Q110"/>
    <mergeCell ref="D111:K111"/>
    <mergeCell ref="M111:O111"/>
    <mergeCell ref="P111:Q111"/>
    <mergeCell ref="A105:B105"/>
    <mergeCell ref="D105:Q105"/>
    <mergeCell ref="A106:B106"/>
    <mergeCell ref="D106:Q106"/>
    <mergeCell ref="A107:Q107"/>
    <mergeCell ref="D108:K108"/>
    <mergeCell ref="M108:O108"/>
    <mergeCell ref="P108:Q108"/>
    <mergeCell ref="A174:B174"/>
    <mergeCell ref="C174:E174"/>
    <mergeCell ref="P174:Q174"/>
    <mergeCell ref="A39:B39"/>
    <mergeCell ref="E39:Q39"/>
    <mergeCell ref="A40:B40"/>
    <mergeCell ref="E40:Q40"/>
    <mergeCell ref="A173:B173"/>
    <mergeCell ref="C173:E173"/>
    <mergeCell ref="P173:Q173"/>
    <mergeCell ref="C198:L198"/>
    <mergeCell ref="B193:E193"/>
    <mergeCell ref="N193:O193"/>
    <mergeCell ref="G194:I194"/>
    <mergeCell ref="B197:D197"/>
    <mergeCell ref="E41:Q41"/>
    <mergeCell ref="A178:B178"/>
    <mergeCell ref="C178:E178"/>
    <mergeCell ref="P178:Q178"/>
    <mergeCell ref="A177:B177"/>
    <mergeCell ref="G190:I190"/>
    <mergeCell ref="M146:O146"/>
    <mergeCell ref="P146:Q146"/>
    <mergeCell ref="D159:K159"/>
    <mergeCell ref="M159:O159"/>
    <mergeCell ref="P159:Q159"/>
    <mergeCell ref="C177:E177"/>
    <mergeCell ref="P177:Q177"/>
    <mergeCell ref="N189:O189"/>
    <mergeCell ref="A156:Q156"/>
    <mergeCell ref="C199:L199"/>
    <mergeCell ref="C200:L200"/>
    <mergeCell ref="D90:K90"/>
    <mergeCell ref="M90:O90"/>
    <mergeCell ref="P90:Q90"/>
    <mergeCell ref="D132:K132"/>
    <mergeCell ref="M132:O132"/>
    <mergeCell ref="P132:Q132"/>
    <mergeCell ref="D146:K146"/>
    <mergeCell ref="P164:Q165"/>
    <mergeCell ref="A181:B181"/>
    <mergeCell ref="C181:E181"/>
    <mergeCell ref="P181:Q181"/>
    <mergeCell ref="F197:G197"/>
    <mergeCell ref="A182:B182"/>
    <mergeCell ref="C182:E182"/>
    <mergeCell ref="P182:Q182"/>
    <mergeCell ref="A183:E183"/>
    <mergeCell ref="P183:Q183"/>
    <mergeCell ref="B189:E189"/>
    <mergeCell ref="A171:B171"/>
    <mergeCell ref="C171:E171"/>
    <mergeCell ref="P171:Q171"/>
    <mergeCell ref="A172:B172"/>
    <mergeCell ref="C172:E172"/>
    <mergeCell ref="P172:Q172"/>
    <mergeCell ref="A179:B179"/>
    <mergeCell ref="C179:E179"/>
    <mergeCell ref="P179:Q179"/>
    <mergeCell ref="A180:B180"/>
    <mergeCell ref="C180:E180"/>
    <mergeCell ref="P180:Q180"/>
    <mergeCell ref="A175:B175"/>
    <mergeCell ref="C175:E175"/>
    <mergeCell ref="P175:Q175"/>
    <mergeCell ref="A176:B176"/>
    <mergeCell ref="C176:E176"/>
    <mergeCell ref="P176:Q176"/>
    <mergeCell ref="A169:B169"/>
    <mergeCell ref="C169:E169"/>
    <mergeCell ref="P169:Q169"/>
    <mergeCell ref="A170:B170"/>
    <mergeCell ref="C170:E170"/>
    <mergeCell ref="P170:Q170"/>
    <mergeCell ref="A167:B167"/>
    <mergeCell ref="C167:E167"/>
    <mergeCell ref="P167:Q167"/>
    <mergeCell ref="A168:B168"/>
    <mergeCell ref="C168:E168"/>
    <mergeCell ref="P168:Q168"/>
    <mergeCell ref="A166:B166"/>
    <mergeCell ref="C166:E166"/>
    <mergeCell ref="P166:Q166"/>
    <mergeCell ref="A164:B165"/>
    <mergeCell ref="C164:E165"/>
    <mergeCell ref="F164:F165"/>
    <mergeCell ref="G164:I164"/>
    <mergeCell ref="J164:L164"/>
    <mergeCell ref="M164:O164"/>
    <mergeCell ref="D157:K157"/>
    <mergeCell ref="M157:O157"/>
    <mergeCell ref="P157:Q157"/>
    <mergeCell ref="D158:K158"/>
    <mergeCell ref="M158:O158"/>
    <mergeCell ref="P158:Q158"/>
    <mergeCell ref="A153:Q153"/>
    <mergeCell ref="D154:K154"/>
    <mergeCell ref="M154:O154"/>
    <mergeCell ref="P154:Q154"/>
    <mergeCell ref="D155:K155"/>
    <mergeCell ref="M155:O155"/>
    <mergeCell ref="P155:Q155"/>
    <mergeCell ref="D150:K150"/>
    <mergeCell ref="M150:O150"/>
    <mergeCell ref="P150:Q150"/>
    <mergeCell ref="A151:Q151"/>
    <mergeCell ref="D152:K152"/>
    <mergeCell ref="M152:O152"/>
    <mergeCell ref="P152:Q152"/>
    <mergeCell ref="A147:B147"/>
    <mergeCell ref="D147:Q147"/>
    <mergeCell ref="A148:Q148"/>
    <mergeCell ref="D149:K149"/>
    <mergeCell ref="M149:O149"/>
    <mergeCell ref="P149:Q149"/>
    <mergeCell ref="A143:Q143"/>
    <mergeCell ref="D144:K144"/>
    <mergeCell ref="M144:O144"/>
    <mergeCell ref="P144:Q144"/>
    <mergeCell ref="D145:K145"/>
    <mergeCell ref="M145:O145"/>
    <mergeCell ref="P145:Q145"/>
    <mergeCell ref="A140:Q140"/>
    <mergeCell ref="D141:K141"/>
    <mergeCell ref="M141:O141"/>
    <mergeCell ref="P141:Q141"/>
    <mergeCell ref="D142:K142"/>
    <mergeCell ref="M142:O142"/>
    <mergeCell ref="P142:Q142"/>
    <mergeCell ref="D137:K137"/>
    <mergeCell ref="M137:O137"/>
    <mergeCell ref="P137:Q137"/>
    <mergeCell ref="A138:Q138"/>
    <mergeCell ref="D139:K139"/>
    <mergeCell ref="M139:O139"/>
    <mergeCell ref="P139:Q139"/>
    <mergeCell ref="A133:B133"/>
    <mergeCell ref="D133:Q133"/>
    <mergeCell ref="A134:B134"/>
    <mergeCell ref="D134:Q134"/>
    <mergeCell ref="A135:Q135"/>
    <mergeCell ref="D136:K136"/>
    <mergeCell ref="M136:O136"/>
    <mergeCell ref="P136:Q136"/>
    <mergeCell ref="A129:Q129"/>
    <mergeCell ref="D130:K130"/>
    <mergeCell ref="M130:O130"/>
    <mergeCell ref="P130:Q130"/>
    <mergeCell ref="D131:K131"/>
    <mergeCell ref="M131:O131"/>
    <mergeCell ref="P131:Q131"/>
    <mergeCell ref="A126:Q126"/>
    <mergeCell ref="D127:K127"/>
    <mergeCell ref="M127:O127"/>
    <mergeCell ref="P127:Q127"/>
    <mergeCell ref="D128:K128"/>
    <mergeCell ref="M128:O128"/>
    <mergeCell ref="P128:Q128"/>
    <mergeCell ref="D123:K123"/>
    <mergeCell ref="M123:O123"/>
    <mergeCell ref="P123:Q123"/>
    <mergeCell ref="A124:Q124"/>
    <mergeCell ref="D125:K125"/>
    <mergeCell ref="M125:O125"/>
    <mergeCell ref="P125:Q125"/>
    <mergeCell ref="A119:B119"/>
    <mergeCell ref="D119:Q119"/>
    <mergeCell ref="A120:B120"/>
    <mergeCell ref="D120:Q120"/>
    <mergeCell ref="A121:Q121"/>
    <mergeCell ref="D122:K122"/>
    <mergeCell ref="M122:O122"/>
    <mergeCell ref="P122:Q122"/>
    <mergeCell ref="A87:Q87"/>
    <mergeCell ref="D88:K88"/>
    <mergeCell ref="M88:O88"/>
    <mergeCell ref="P88:Q88"/>
    <mergeCell ref="D89:K89"/>
    <mergeCell ref="M89:O89"/>
    <mergeCell ref="P89:Q89"/>
    <mergeCell ref="A84:Q84"/>
    <mergeCell ref="D85:K85"/>
    <mergeCell ref="M85:O85"/>
    <mergeCell ref="P85:Q85"/>
    <mergeCell ref="D86:K86"/>
    <mergeCell ref="M86:O86"/>
    <mergeCell ref="P86:Q86"/>
    <mergeCell ref="D81:K81"/>
    <mergeCell ref="M81:O81"/>
    <mergeCell ref="P81:Q81"/>
    <mergeCell ref="A82:Q82"/>
    <mergeCell ref="D83:K83"/>
    <mergeCell ref="M83:O83"/>
    <mergeCell ref="P83:Q83"/>
    <mergeCell ref="A78:B78"/>
    <mergeCell ref="D78:Q78"/>
    <mergeCell ref="A79:Q79"/>
    <mergeCell ref="D80:K80"/>
    <mergeCell ref="M80:O80"/>
    <mergeCell ref="P80:Q80"/>
    <mergeCell ref="A76:B76"/>
    <mergeCell ref="D76:K76"/>
    <mergeCell ref="M76:O76"/>
    <mergeCell ref="P76:Q76"/>
    <mergeCell ref="A77:B77"/>
    <mergeCell ref="D77:Q77"/>
    <mergeCell ref="A71:K71"/>
    <mergeCell ref="L71:M71"/>
    <mergeCell ref="N71:O71"/>
    <mergeCell ref="P71:Q71"/>
    <mergeCell ref="A74:B75"/>
    <mergeCell ref="C74:C75"/>
    <mergeCell ref="D74:K75"/>
    <mergeCell ref="L74:L75"/>
    <mergeCell ref="M74:O75"/>
    <mergeCell ref="P74:Q75"/>
    <mergeCell ref="A69:J69"/>
    <mergeCell ref="L69:M69"/>
    <mergeCell ref="N69:O69"/>
    <mergeCell ref="P69:Q69"/>
    <mergeCell ref="A70:J70"/>
    <mergeCell ref="L70:M70"/>
    <mergeCell ref="N70:O70"/>
    <mergeCell ref="P70:Q70"/>
    <mergeCell ref="A67:J67"/>
    <mergeCell ref="L67:M67"/>
    <mergeCell ref="N67:O67"/>
    <mergeCell ref="P67:Q67"/>
    <mergeCell ref="A68:J68"/>
    <mergeCell ref="L68:M68"/>
    <mergeCell ref="N68:O68"/>
    <mergeCell ref="P68:Q68"/>
    <mergeCell ref="A63:J63"/>
    <mergeCell ref="L63:M63"/>
    <mergeCell ref="N63:O63"/>
    <mergeCell ref="P63:Q63"/>
    <mergeCell ref="A64:J64"/>
    <mergeCell ref="L64:M64"/>
    <mergeCell ref="N64:O64"/>
    <mergeCell ref="P64:Q64"/>
    <mergeCell ref="A61:J61"/>
    <mergeCell ref="L61:M61"/>
    <mergeCell ref="N61:O61"/>
    <mergeCell ref="P61:Q61"/>
    <mergeCell ref="A62:J62"/>
    <mergeCell ref="L62:M62"/>
    <mergeCell ref="N62:O62"/>
    <mergeCell ref="P62:Q62"/>
    <mergeCell ref="A56:B56"/>
    <mergeCell ref="E56:K56"/>
    <mergeCell ref="L56:M56"/>
    <mergeCell ref="N56:O56"/>
    <mergeCell ref="P56:Q56"/>
    <mergeCell ref="A57:K57"/>
    <mergeCell ref="L57:M57"/>
    <mergeCell ref="N57:O57"/>
    <mergeCell ref="P57:Q57"/>
    <mergeCell ref="A54:B54"/>
    <mergeCell ref="E54:K54"/>
    <mergeCell ref="L54:M54"/>
    <mergeCell ref="N54:O54"/>
    <mergeCell ref="P54:Q54"/>
    <mergeCell ref="A55:B55"/>
    <mergeCell ref="E55:K55"/>
    <mergeCell ref="L55:M55"/>
    <mergeCell ref="N55:O55"/>
    <mergeCell ref="P55:Q55"/>
    <mergeCell ref="A52:B52"/>
    <mergeCell ref="E52:K52"/>
    <mergeCell ref="L52:M52"/>
    <mergeCell ref="N52:O52"/>
    <mergeCell ref="P52:Q52"/>
    <mergeCell ref="A53:B53"/>
    <mergeCell ref="E53:K53"/>
    <mergeCell ref="L53:M53"/>
    <mergeCell ref="N53:O53"/>
    <mergeCell ref="P53:Q53"/>
    <mergeCell ref="A48:B48"/>
    <mergeCell ref="E48:K48"/>
    <mergeCell ref="L48:M48"/>
    <mergeCell ref="N48:O48"/>
    <mergeCell ref="P48:Q48"/>
    <mergeCell ref="A49:B49"/>
    <mergeCell ref="E49:K49"/>
    <mergeCell ref="L49:M49"/>
    <mergeCell ref="N49:O49"/>
    <mergeCell ref="P49:Q49"/>
    <mergeCell ref="A47:B47"/>
    <mergeCell ref="E47:K47"/>
    <mergeCell ref="L47:M47"/>
    <mergeCell ref="N47:O47"/>
    <mergeCell ref="P47:Q47"/>
    <mergeCell ref="A45:B46"/>
    <mergeCell ref="C45:C46"/>
    <mergeCell ref="D45:D46"/>
    <mergeCell ref="E45:K46"/>
    <mergeCell ref="L45:M46"/>
    <mergeCell ref="N45:O46"/>
    <mergeCell ref="B27:Q27"/>
    <mergeCell ref="B29:Q29"/>
    <mergeCell ref="B31:Q31"/>
    <mergeCell ref="B34:Q34"/>
    <mergeCell ref="B35:Q35"/>
    <mergeCell ref="P45:Q46"/>
    <mergeCell ref="A41:B41"/>
    <mergeCell ref="A38:B38"/>
    <mergeCell ref="E38:Q38"/>
    <mergeCell ref="B22:C22"/>
    <mergeCell ref="E22:Q22"/>
    <mergeCell ref="B24:C24"/>
    <mergeCell ref="E24:F24"/>
    <mergeCell ref="H24:Q24"/>
    <mergeCell ref="B25:C25"/>
    <mergeCell ref="H25:Q25"/>
    <mergeCell ref="B18:C18"/>
    <mergeCell ref="E18:Q18"/>
    <mergeCell ref="B19:C19"/>
    <mergeCell ref="E19:Q19"/>
    <mergeCell ref="B21:C21"/>
    <mergeCell ref="E21:Q21"/>
    <mergeCell ref="M6:Q6"/>
    <mergeCell ref="M7:Q7"/>
    <mergeCell ref="M9:Q9"/>
    <mergeCell ref="M10:Q10"/>
    <mergeCell ref="A13:Q13"/>
    <mergeCell ref="A14:Q14"/>
    <mergeCell ref="M11:Q12"/>
    <mergeCell ref="A92:B92"/>
    <mergeCell ref="D92:Q92"/>
    <mergeCell ref="A93:Q93"/>
    <mergeCell ref="D94:K94"/>
    <mergeCell ref="M94:O94"/>
    <mergeCell ref="P94:Q94"/>
    <mergeCell ref="D95:K95"/>
    <mergeCell ref="M95:O95"/>
    <mergeCell ref="P95:Q95"/>
    <mergeCell ref="A96:Q96"/>
    <mergeCell ref="D97:K97"/>
    <mergeCell ref="M97:O97"/>
    <mergeCell ref="P97:Q97"/>
    <mergeCell ref="D103:K103"/>
    <mergeCell ref="M103:O103"/>
    <mergeCell ref="P103:Q103"/>
    <mergeCell ref="A98:Q98"/>
    <mergeCell ref="D99:K99"/>
    <mergeCell ref="M99:O99"/>
    <mergeCell ref="P99:Q99"/>
    <mergeCell ref="D100:K100"/>
    <mergeCell ref="M100:O100"/>
    <mergeCell ref="P100:Q100"/>
    <mergeCell ref="D91:K91"/>
    <mergeCell ref="M91:O91"/>
    <mergeCell ref="P91:Q91"/>
    <mergeCell ref="D104:K104"/>
    <mergeCell ref="M104:O104"/>
    <mergeCell ref="P104:Q104"/>
    <mergeCell ref="A101:Q101"/>
    <mergeCell ref="D102:K102"/>
    <mergeCell ref="M102:O102"/>
    <mergeCell ref="P102:Q102"/>
    <mergeCell ref="L65:M65"/>
    <mergeCell ref="N65:O65"/>
    <mergeCell ref="P65:Q65"/>
    <mergeCell ref="A42:B42"/>
    <mergeCell ref="E42:Q42"/>
    <mergeCell ref="A50:B50"/>
    <mergeCell ref="E50:K50"/>
    <mergeCell ref="L50:M50"/>
    <mergeCell ref="N50:O50"/>
    <mergeCell ref="P50:Q50"/>
    <mergeCell ref="A66:J66"/>
    <mergeCell ref="L66:M66"/>
    <mergeCell ref="N66:O66"/>
    <mergeCell ref="P66:Q66"/>
    <mergeCell ref="A51:B51"/>
    <mergeCell ref="E51:K51"/>
    <mergeCell ref="L51:M51"/>
    <mergeCell ref="N51:O51"/>
    <mergeCell ref="P51:Q51"/>
    <mergeCell ref="A65:J65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2018-06-21T13:13:35Z</cp:lastPrinted>
  <dcterms:created xsi:type="dcterms:W3CDTF">2018-02-14T10:26:39Z</dcterms:created>
  <dcterms:modified xsi:type="dcterms:W3CDTF">2018-06-21T13:22:11Z</dcterms:modified>
  <cp:category/>
  <cp:version/>
  <cp:contentType/>
  <cp:contentStatus/>
  <cp:revision>1</cp:revision>
</cp:coreProperties>
</file>