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570" windowHeight="8775" tabRatio="601" activeTab="0"/>
  </bookViews>
  <sheets>
    <sheet name="Лист1" sheetId="1" r:id="rId1"/>
    <sheet name="Лист2" sheetId="2" r:id="rId2"/>
    <sheet name="Лист3" sheetId="3" r:id="rId3"/>
  </sheets>
  <definedNames/>
  <calcPr fullCalcOnLoad="1" refMode="R1C1"/>
</workbook>
</file>

<file path=xl/sharedStrings.xml><?xml version="1.0" encoding="utf-8"?>
<sst xmlns="http://schemas.openxmlformats.org/spreadsheetml/2006/main" count="793" uniqueCount="220">
  <si>
    <t>ЗАТВЕРДЖЕНО</t>
  </si>
  <si>
    <t>Наказ Міністерства фінансів України</t>
  </si>
  <si>
    <t>17 липня 2015 року N 648</t>
  </si>
  <si>
    <t>(у редакції наказу Міністерства фінансів України</t>
  </si>
  <si>
    <t xml:space="preserve">                   (найменування головного розпорядника коштів місцевого бюджету)</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</si>
  <si>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</si>
  <si>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</si>
  <si>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</si>
  <si>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(код Програмної класифікації видатків та кредитування місцевих бюджетів)</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</si>
  <si>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</si>
  <si>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</si>
  <si>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</si>
  <si>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</si>
  <si>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</si>
  <si>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</si>
  <si>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</si>
  <si>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</si>
  <si>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</si>
  <si>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</si>
  <si>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</si>
  <si>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</si>
  <si>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</si>
  <si>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</si>
  <si>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</si>
  <si>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</si>
  <si>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</si>
  <si>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</si>
  <si>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</si>
  <si>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</si>
  <si>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</si>
  <si>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</si>
  <si>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</si>
  <si>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</si>
  <si>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</si>
  <si>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</si>
  <si>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</si>
  <si>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</si>
  <si>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</si>
  <si>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</si>
  <si>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</si>
  <si>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</si>
  <si>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</si>
  <si>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</si>
  <si>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</si>
  <si>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</si>
  <si>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</si>
  <si>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</si>
  <si>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</si>
  <si>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</si>
  <si>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</si>
  <si>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</si>
  <si>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</si>
  <si>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</si>
  <si>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</si>
  <si>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</si>
  <si>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</si>
  <si>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(підпис)</t>
  </si>
  <si>
    <t>(прізвище та ініціали)</t>
  </si>
  <si>
    <t>разом
(7 + 8)</t>
  </si>
  <si>
    <t>разом
(11 + 12)</t>
  </si>
  <si>
    <t>разом
(3 + 4)</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</si>
  <si>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</si>
  <si>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</si>
  <si>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</si>
  <si>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</si>
  <si>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</si>
  <si>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</si>
  <si>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</si>
  <si>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</si>
  <si>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</si>
  <si>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</si>
  <si>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</si>
  <si>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</si>
  <si>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</si>
  <si>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</si>
  <si>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</si>
  <si>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1. Департамент праці та соціального захисту населення Миколаївської міської ради</t>
  </si>
  <si>
    <t>2. Департамент праці та соціального захисту населення Миколаївської міської ради</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</si>
  <si>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</si>
  <si>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2021 рік (прогноз)</t>
  </si>
  <si>
    <t>2019 рік</t>
  </si>
  <si>
    <t>2020 рік</t>
  </si>
  <si>
    <t>2021 рік</t>
  </si>
  <si>
    <t>2) кредиторська заборгованість місцевого бюджету у 2018 - 2019 роках:</t>
  </si>
  <si>
    <t>Дебіторська заборгованість на 01.01.2018</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</si>
  <si>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</si>
  <si>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Плата за послуги, що надаються бюджетними установами згідно з їх основною діяльністю</t>
  </si>
  <si>
    <t>25010100</t>
  </si>
  <si>
    <t>25010300</t>
  </si>
  <si>
    <t>25020100</t>
  </si>
  <si>
    <t>602100</t>
  </si>
  <si>
    <t>602200</t>
  </si>
  <si>
    <t>602400</t>
  </si>
  <si>
    <t>25010400</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</si>
  <si>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</si>
  <si>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</si>
  <si>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 xml:space="preserve">Благодійні внески, гранти та дарунки </t>
  </si>
  <si>
    <t>На початок періоду</t>
  </si>
  <si>
    <t>На кінець періоду</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</si>
  <si>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</si>
  <si>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</si>
  <si>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</si>
  <si>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</si>
  <si>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</si>
  <si>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</si>
  <si>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</si>
  <si>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</si>
  <si>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</si>
  <si>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</si>
  <si>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</si>
  <si>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природного газу</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</si>
  <si>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</si>
  <si>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</si>
  <si>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</si>
  <si>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 xml:space="preserve"> Капітальний ремонт інших об'єктів</t>
  </si>
  <si>
    <t>1.1</t>
  </si>
  <si>
    <t>2</t>
  </si>
  <si>
    <t>3</t>
  </si>
  <si>
    <t>у тому числі з V групою рухової активності</t>
  </si>
  <si>
    <t>чоловіків</t>
  </si>
  <si>
    <t>жінок</t>
  </si>
  <si>
    <t>1</t>
  </si>
  <si>
    <t>Кількість обслуговуваних на одну штатну одиницю професіонала, фахівця та робітника які надають соціальні послуги</t>
  </si>
  <si>
    <t>Кількість одиниць придбаного обладнання</t>
  </si>
  <si>
    <t>Завдання 3</t>
  </si>
  <si>
    <t>Проведення капітального ремонту</t>
  </si>
  <si>
    <t>Метраж об'єктів, що планується відремонтувати</t>
  </si>
  <si>
    <t>Середня вартість ремонту 1 кв.м.</t>
  </si>
  <si>
    <t>Питома вага відремонтованої площі у загальній площі, що потребує ремонту</t>
  </si>
  <si>
    <t>Обсяг річної економії бюджетних коштів в результаті проведення капітального ремонту</t>
  </si>
  <si>
    <t>Міська програма "Соціальний захист на 2017-2019роки"</t>
  </si>
  <si>
    <t xml:space="preserve">рішення Миколаївської міської ради від 23.12.2016 №13/10 </t>
  </si>
  <si>
    <t>од.</t>
  </si>
  <si>
    <t>осіб</t>
  </si>
  <si>
    <t>форма 12 соц</t>
  </si>
  <si>
    <t>розрахунок</t>
  </si>
  <si>
    <t>грн</t>
  </si>
  <si>
    <t>%</t>
  </si>
  <si>
    <t>звітність установ</t>
  </si>
  <si>
    <t>тис.грн.</t>
  </si>
  <si>
    <t>м²</t>
  </si>
  <si>
    <t>грн.</t>
  </si>
  <si>
    <t>Василенко С.М.</t>
  </si>
  <si>
    <t>Федоровська Н.Г.</t>
  </si>
  <si>
    <t>Начальник планового відділу</t>
  </si>
  <si>
    <t>Директор департаменту праці та соціального захисту населення Миколаївської міської ради</t>
  </si>
  <si>
    <t>- компенсація вартості соціальних  що надаються в структурних підрозділах міського територіального центру  які відповідно до рішень виконавчого комітету Миколаївської міської ради звільняються від сплати за соціальне обслуговування</t>
  </si>
  <si>
    <t>- утримання та експлуатація  автотранспорту для перевезення осіб з обмеженими фізичними можливостями</t>
  </si>
  <si>
    <t>- компенсація вартості соціальних послуг що надаються в структурних підрозділах міського територіального центру  які відповідно до рішень виконавчого комітету Миколаївської міської ради звільняються від сплати за соціальне обслуговування</t>
  </si>
  <si>
    <t>розрахунок, накладна</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</si>
  <si>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</si>
  <si>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</si>
  <si>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</si>
  <si>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</si>
  <si>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</si>
  <si>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</si>
  <si>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 срок реалізації : 2019-2021 рр.</t>
  </si>
  <si>
    <t>4. Мета та завдання бюджетної програми на 2020 - 2022 роки:</t>
  </si>
  <si>
    <t>1) надходження для виконання бюджетної програми у 2018 - 2020роках:</t>
  </si>
  <si>
    <t>2018 рік (звіт)</t>
  </si>
  <si>
    <t>2019 рік (затверджено)</t>
  </si>
  <si>
    <t>2020 рік (проект)</t>
  </si>
  <si>
    <t>2) надходження для виконання бюджетної програми у 2021 - 2022 роках:</t>
  </si>
  <si>
    <t>2022 рік (прогноз)</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</si>
  <si>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</si>
  <si>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</si>
  <si>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2020рік (проект)</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</si>
  <si>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</si>
  <si>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</si>
  <si>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1) витрати за напрямами використання бюджетних коштів у 2018 - 2020 роках:</t>
  </si>
  <si>
    <t>2) витрати за напрямами використання бюджетних коштів у 2021 - 2022 роках:</t>
  </si>
  <si>
    <t>1) результативні показники бюджетної програми у 2018- 2020 роках:</t>
  </si>
  <si>
    <t>2) результативні показники бюджетної програми у 2021_ - 2022 роках:</t>
  </si>
  <si>
    <t>2018 рік (звіт) каса</t>
  </si>
  <si>
    <t>2022 рік</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</si>
  <si>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</si>
  <si>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</si>
  <si>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</si>
  <si>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t>
  </si>
  <si>
    <t>(код за ЄДРПОУ)</t>
  </si>
  <si>
    <t>(код Типової програми класифікації видатків та кредитування місцвого бюджету)</t>
  </si>
  <si>
    <t>(код Функціонольної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</si>
  <si>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</si>
  <si>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</si>
  <si>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БЮДЖЕТНИЙ ЗАПИТ НА 2020 - 2022 РОКИ індивідуальний (Форма 2020__-2)</t>
  </si>
  <si>
    <t>5.1</t>
  </si>
  <si>
    <t xml:space="preserve">середні видатки на придбання одиниці обладнання </t>
  </si>
  <si>
    <t>економія коштів за рік, що виникла за результатами впровадження в експлуатацію придбанного обладнання</t>
  </si>
  <si>
    <t>14. Бюджетні зобов'язання у 2018 - 2019 роках:</t>
  </si>
  <si>
    <t>1) кредиторська заборгованість місцевого бюджету у 2018 році:</t>
  </si>
  <si>
    <t>3) дебіторська заборгованість у 2018 - 2020 роках:</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</si>
  <si>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</si>
  <si>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</si>
  <si>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2019 році.</t>
  </si>
  <si>
    <t>15. Підстави та обґрунтування видатків спеціального фонду на 2018 рік та на 2019 - 2020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</si>
  <si>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від 17 липня 2019 року N 336)</t>
  </si>
  <si>
    <t>03194499</t>
  </si>
  <si>
    <t>08</t>
  </si>
  <si>
    <t>081</t>
  </si>
  <si>
    <t>3.                          0813104</t>
  </si>
  <si>
    <t>Оплата інших енергоносіїв та інших комунальних послуг</t>
  </si>
  <si>
    <t>2019 рік (план)</t>
  </si>
  <si>
    <t>1. Конституція України від 28.06.1996 №254к/96-ВР.
2. Бюджетний кодекс України від 08.07.2010 №2456-VI.
3.  Закон України  "Про Державний бюджет України на 2020 рік".
4. Закон України "Про соціальні послуги" від 17.01.2019р. №26716 -VІІІ.
5. Постанова Кабінету Міністрів України від 29.12.2009 р. № 1417 "Деякі питання діяльності територіальних центрів соціального обслуговування (надання соціальних послуг)".
6.Наказ Міністерства фінансів України від 26.08.2014 р.№ 836 "Про деякі питання запровадження програмно-цільового методу складання та виконання місцевих бюджетів" та "Правила складання паспортів бюджетних програм місцевих бюджетів та звітів про їх виконання", зі змінами.
7. Наказ Міністерства соціальної політики України від 14.05.2018р.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8. Наказ Міністерства фінансів України 17 липня 2015 року N 648  зі змінами
9.Рішення міської ради від 04.10.06 р. № 6/22 "Про створення Міського територіального центру по соціальному обслуговуванню незахищених верств населення".
10.Рішення Миколаївської міської ради від 29.09.2016  "Про затверждення Положення про міський територіальний центр соціального обслуговування (надання соціальних послуг)". 
11. Міська програма "Громадський бюджет м. Миколаєва" на 2017-2020 роки затверджений рішенням міської ради від 13.09.2017 р. № 24/9.
12. Проєкт програми "Соціальна адаптація людей з розладами руху"на 2020 рік № 0030.</t>
  </si>
  <si>
    <t>Реалізація проєкту "Соціальна адаптація людей з розладами руху" № 0030</t>
  </si>
  <si>
    <t>1.1.</t>
  </si>
  <si>
    <t>1.2.</t>
  </si>
  <si>
    <t>Проєкт "Соціальна адаптація людей з розладами руху" № 0030</t>
  </si>
  <si>
    <t>кількість заходів, запланованих проєктом</t>
  </si>
  <si>
    <t>2.</t>
  </si>
  <si>
    <t>1.</t>
  </si>
  <si>
    <t>Проєкт "Соціальна адаптація людей з розладами руху" № 0031</t>
  </si>
  <si>
    <t>середні витрати на соціальну адаптацію однієї особи на рік, у т.ч. :</t>
  </si>
  <si>
    <t>Середні витрати на проведення одного заходу, запланованого проєктом</t>
  </si>
  <si>
    <t>Міська програма " Громадський бюджет м. Миколаєва " на 2017-2020 роки</t>
  </si>
  <si>
    <t>рішення міської ради від 13.09.2017р. № 24/9</t>
  </si>
  <si>
    <t>Відсоток осіб, охоплених соціальною адаптацією, до загальної чисельності осіб, які її потребують</t>
  </si>
  <si>
    <t>кількість осіб, які потребують соціальної адаптації</t>
  </si>
  <si>
    <t>кількість осіб, які приймуть участь у проєкті, у т.ч.:</t>
  </si>
  <si>
    <t>У 2020 році на проєкт "Соціальна адаптація людей з розладами руху" планується виділити за рахунок загального фонду бюджету 234 000грн. Це дасть можливісьт залучити до заходів 50 осіб, яки приймуть участь у таких заходах як арт-терапія, денс-терапія, скандинавська хода. Середні витрати на одну особу складатимуть  4 680грн</t>
  </si>
  <si>
    <t>3.</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</si>
</sst>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 numFmtId="177" formatCode="0.00000"/>
    <numFmt numFmtId="178" formatCode="0.000000000"/>
    <numFmt numFmtId="179" formatCode="0.00000000"/>
    <numFmt numFmtId="180" formatCode="0.0000000"/>
    <numFmt numFmtId="181" formatCode="0.000000"/>
    <numFmt numFmtId="182" formatCode="0.0000"/>
    <numFmt numFmtId="183" formatCode="0.000"/>
    <numFmt numFmtId="184" formatCode="0.0"/>
    <numFmt numFmtId="185" formatCode="#,##0.00000"/>
    <numFmt numFmtId="186" formatCode="#,##0.000000"/>
    <numFmt numFmtId="187" formatCode="#,##0.0000"/>
    <numFmt numFmtId="188" formatCode="#,##0.000"/>
    <numFmt numFmtId="189" formatCode="#,##0.0"/>
    <numFmt numFmtId="190" formatCode="#,##0&quot;р.&quot;"/>
  </numFmts>
  <fonts count="41">
    <font>
      <sz val="11"/>
      <color theme="1"/>
      <name val="Calibri"/>
      <family val="2"/>
    </font>
    <font>
      <sz val="11"/>
      <color indexed="8"/>
      <name val="Calibri"/>
      <family val="2"/>
    </font>
    <font>
      <sz val="11"/>
      <color indexed="8"/>
      <name val="Times New Roman"/>
      <family val="1"/>
    </font>
    <font>
      <b/>
      <sz val="11"/>
      <color indexed="8"/>
      <name val="Times New Roman"/>
      <family val="1"/>
    </font>
    <font>
      <sz val="8"/>
      <color indexed="8"/>
      <name val="Times New Roman"/>
      <family val="1"/>
    </font>
    <font>
      <sz val="9"/>
      <color indexed="8"/>
      <name val="Times New Roman"/>
      <family val="1"/>
    </font>
    <font>
      <sz val="11"/>
      <name val="Times New Roman"/>
      <family val="1"/>
    </font>
    <font>
      <b/>
      <sz val="8"/>
      <color indexed="8"/>
      <name val="Times New Roman"/>
      <family val="1"/>
    </font>
    <font>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1" borderId="0" applyNumberFormat="0" applyBorder="0" applyAlignment="0" applyProtection="0"/>
  </cellStyleXfs>
  <cellXfs count="115">
    <xf numFmtId="0" fontId="0" fillId="0" borderId="0" xfId="0" applyFont="1" applyAlignment="1">
      <alignment/>
    </xf>
    <xf numFmtId="0" fontId="2" fillId="0" borderId="0" xfId="0" applyFont="1" applyAlignment="1">
      <alignment/>
    </xf>
    <xf numFmtId="0" fontId="2" fillId="0" borderId="0" xfId="0" applyFont="1" applyAlignment="1">
      <alignment horizontal="right" vertical="center"/>
    </xf>
    <xf numFmtId="0" fontId="3"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10" xfId="0" applyFont="1" applyBorder="1" applyAlignment="1">
      <alignment horizontal="center" vertical="center" wrapText="1"/>
    </xf>
    <xf numFmtId="0" fontId="2" fillId="0" borderId="11" xfId="0" applyFont="1" applyBorder="1" applyAlignment="1">
      <alignment/>
    </xf>
    <xf numFmtId="0" fontId="2" fillId="0" borderId="0" xfId="0" applyFont="1" applyAlignment="1">
      <alignment horizontal="left"/>
    </xf>
    <xf numFmtId="49"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Alignment="1">
      <alignment/>
    </xf>
    <xf numFmtId="2" fontId="2" fillId="0" borderId="0" xfId="0" applyNumberFormat="1" applyFont="1" applyAlignment="1">
      <alignment/>
    </xf>
    <xf numFmtId="0" fontId="2" fillId="0" borderId="0" xfId="0" applyFont="1" applyBorder="1" applyAlignment="1">
      <alignment/>
    </xf>
    <xf numFmtId="0" fontId="6" fillId="32" borderId="10" xfId="0" applyFont="1" applyFill="1" applyBorder="1" applyAlignment="1">
      <alignment horizontal="center" vertical="center" wrapText="1"/>
    </xf>
    <xf numFmtId="0" fontId="8" fillId="0" borderId="0" xfId="0" applyFont="1" applyAlignment="1">
      <alignment/>
    </xf>
    <xf numFmtId="0" fontId="7" fillId="0" borderId="10" xfId="0" applyFont="1" applyBorder="1" applyAlignment="1">
      <alignment horizontal="left" vertical="center" wrapText="1"/>
    </xf>
    <xf numFmtId="4" fontId="2" fillId="0" borderId="0" xfId="0" applyNumberFormat="1" applyFont="1" applyAlignment="1">
      <alignment/>
    </xf>
    <xf numFmtId="3" fontId="3" fillId="0" borderId="10" xfId="0" applyNumberFormat="1" applyFont="1" applyBorder="1" applyAlignment="1">
      <alignment horizontal="center" vertical="center" wrapText="1"/>
    </xf>
    <xf numFmtId="0" fontId="6" fillId="32" borderId="0" xfId="0" applyFont="1" applyFill="1" applyBorder="1" applyAlignment="1">
      <alignment horizontal="left" vertical="top" wrapText="1"/>
    </xf>
    <xf numFmtId="0" fontId="8" fillId="32" borderId="0" xfId="0" applyFont="1" applyFill="1" applyBorder="1" applyAlignment="1">
      <alignment horizontal="left" vertical="top" wrapText="1"/>
    </xf>
    <xf numFmtId="0" fontId="2" fillId="32" borderId="0" xfId="0" applyFont="1" applyFill="1" applyBorder="1" applyAlignment="1">
      <alignment vertical="top" wrapText="1"/>
    </xf>
    <xf numFmtId="184" fontId="6" fillId="32" borderId="0" xfId="0" applyNumberFormat="1" applyFont="1" applyFill="1" applyBorder="1" applyAlignment="1">
      <alignment horizontal="center" vertical="center"/>
    </xf>
    <xf numFmtId="1" fontId="6" fillId="32" borderId="0" xfId="0" applyNumberFormat="1" applyFont="1" applyFill="1" applyBorder="1" applyAlignment="1">
      <alignment horizontal="center" vertical="center"/>
    </xf>
    <xf numFmtId="2" fontId="6" fillId="32" borderId="0" xfId="0" applyNumberFormat="1" applyFont="1" applyFill="1" applyBorder="1" applyAlignment="1">
      <alignment horizontal="center" vertical="center"/>
    </xf>
    <xf numFmtId="184" fontId="6" fillId="32" borderId="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3"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3" fontId="3" fillId="32" borderId="10" xfId="0" applyNumberFormat="1" applyFont="1" applyFill="1" applyBorder="1" applyAlignment="1">
      <alignment vertical="center" wrapText="1"/>
    </xf>
    <xf numFmtId="3" fontId="2" fillId="32" borderId="10" xfId="0" applyNumberFormat="1" applyFont="1" applyFill="1" applyBorder="1" applyAlignment="1">
      <alignment vertical="center" wrapText="1"/>
    </xf>
    <xf numFmtId="1" fontId="2" fillId="32" borderId="10" xfId="0" applyNumberFormat="1"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0" fontId="8" fillId="32" borderId="0" xfId="0" applyFont="1" applyFill="1" applyAlignment="1">
      <alignment/>
    </xf>
    <xf numFmtId="0" fontId="3" fillId="32" borderId="0" xfId="0" applyFont="1" applyFill="1" applyAlignment="1">
      <alignment/>
    </xf>
    <xf numFmtId="0" fontId="3" fillId="32" borderId="10" xfId="0" applyFont="1" applyFill="1" applyBorder="1" applyAlignment="1">
      <alignment vertical="center" wrapText="1"/>
    </xf>
    <xf numFmtId="0" fontId="2" fillId="32" borderId="10" xfId="0"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0" fontId="2" fillId="32" borderId="10" xfId="0" applyFont="1" applyFill="1" applyBorder="1" applyAlignment="1">
      <alignment vertical="center" wrapText="1"/>
    </xf>
    <xf numFmtId="0" fontId="2" fillId="32" borderId="10" xfId="0" applyFont="1" applyFill="1" applyBorder="1" applyAlignment="1">
      <alignment horizontal="left" vertical="center" wrapText="1"/>
    </xf>
    <xf numFmtId="184" fontId="2" fillId="32" borderId="10" xfId="0" applyNumberFormat="1" applyFont="1" applyFill="1" applyBorder="1" applyAlignment="1">
      <alignment horizontal="center" vertical="center" wrapText="1"/>
    </xf>
    <xf numFmtId="183" fontId="2" fillId="32" borderId="10" xfId="0" applyNumberFormat="1" applyFont="1" applyFill="1" applyBorder="1" applyAlignment="1">
      <alignment horizontal="center" vertical="center" wrapText="1"/>
    </xf>
    <xf numFmtId="2" fontId="2" fillId="32" borderId="10" xfId="0" applyNumberFormat="1" applyFont="1" applyFill="1" applyBorder="1" applyAlignment="1">
      <alignment vertical="center" wrapText="1"/>
    </xf>
    <xf numFmtId="1" fontId="6" fillId="32" borderId="10" xfId="0" applyNumberFormat="1" applyFont="1" applyFill="1" applyBorder="1" applyAlignment="1">
      <alignment horizontal="center" vertical="center" wrapText="1"/>
    </xf>
    <xf numFmtId="0" fontId="2" fillId="32" borderId="0" xfId="0" applyFont="1" applyFill="1" applyAlignment="1">
      <alignment/>
    </xf>
    <xf numFmtId="1" fontId="3"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wrapText="1"/>
    </xf>
    <xf numFmtId="0" fontId="3" fillId="0" borderId="0" xfId="0" applyFont="1" applyBorder="1" applyAlignment="1">
      <alignment wrapText="1"/>
    </xf>
    <xf numFmtId="0" fontId="4" fillId="0" borderId="0" xfId="0" applyFont="1" applyBorder="1" applyAlignment="1">
      <alignment vertical="top" wrapText="1"/>
    </xf>
    <xf numFmtId="0" fontId="5" fillId="0" borderId="0" xfId="0" applyFont="1" applyAlignment="1">
      <alignment vertical="top" wrapText="1"/>
    </xf>
    <xf numFmtId="2" fontId="2" fillId="32" borderId="12"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2" fillId="33" borderId="0" xfId="0" applyFont="1" applyFill="1" applyAlignment="1">
      <alignment/>
    </xf>
    <xf numFmtId="3" fontId="6"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88" fontId="6"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2" fontId="2" fillId="32" borderId="0" xfId="0" applyNumberFormat="1" applyFont="1" applyFill="1" applyAlignment="1">
      <alignment horizontal="center"/>
    </xf>
    <xf numFmtId="3" fontId="2" fillId="0" borderId="0" xfId="0" applyNumberFormat="1" applyFont="1" applyAlignment="1">
      <alignment/>
    </xf>
    <xf numFmtId="0" fontId="2" fillId="0"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0" xfId="0" applyFont="1" applyFill="1" applyAlignment="1">
      <alignment vertical="center" wrapText="1"/>
    </xf>
    <xf numFmtId="0" fontId="6" fillId="0"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6" fillId="32" borderId="0" xfId="0" applyFont="1" applyFill="1" applyAlignment="1">
      <alignment/>
    </xf>
    <xf numFmtId="3" fontId="2" fillId="0" borderId="0" xfId="0" applyNumberFormat="1" applyFont="1" applyAlignment="1">
      <alignment horizontal="center"/>
    </xf>
    <xf numFmtId="0" fontId="2" fillId="32" borderId="0" xfId="0" applyFont="1" applyFill="1" applyAlignment="1">
      <alignment horizontal="left" vertical="center" wrapText="1"/>
    </xf>
    <xf numFmtId="0" fontId="6" fillId="32" borderId="0" xfId="0" applyFont="1" applyFill="1" applyBorder="1" applyAlignment="1">
      <alignment horizontal="left" vertical="top" wrapText="1"/>
    </xf>
    <xf numFmtId="0" fontId="3" fillId="0" borderId="11" xfId="0" applyFont="1" applyBorder="1" applyAlignment="1">
      <alignment horizontal="center"/>
    </xf>
    <xf numFmtId="0" fontId="3" fillId="0" borderId="0" xfId="0" applyFont="1" applyAlignment="1">
      <alignment horizontal="left" vertical="center" wrapText="1"/>
    </xf>
    <xf numFmtId="0" fontId="2" fillId="0" borderId="0" xfId="0" applyFont="1" applyBorder="1" applyAlignment="1">
      <alignment horizontal="center" vertical="center" wrapText="1"/>
    </xf>
    <xf numFmtId="0" fontId="8" fillId="32" borderId="0" xfId="0" applyFont="1" applyFill="1" applyBorder="1" applyAlignment="1">
      <alignment horizontal="left" vertical="top"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vertical="center" wrapText="1"/>
    </xf>
    <xf numFmtId="0" fontId="2" fillId="32" borderId="10" xfId="0" applyFont="1" applyFill="1" applyBorder="1" applyAlignment="1">
      <alignment horizontal="center" vertical="center" wrapText="1"/>
    </xf>
    <xf numFmtId="0" fontId="3" fillId="32" borderId="0" xfId="0" applyFont="1" applyFill="1" applyAlignment="1">
      <alignment horizontal="left" vertical="center" wrapText="1"/>
    </xf>
    <xf numFmtId="0" fontId="2" fillId="32" borderId="0" xfId="0" applyFont="1" applyFill="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xf>
    <xf numFmtId="0" fontId="3" fillId="0" borderId="11" xfId="0" applyFont="1" applyBorder="1" applyAlignment="1">
      <alignment horizontal="left" vertical="center" wrapText="1"/>
    </xf>
    <xf numFmtId="49" fontId="3" fillId="0" borderId="11" xfId="0" applyNumberFormat="1" applyFont="1" applyBorder="1" applyAlignment="1">
      <alignment horizontal="center" vertical="center" wrapText="1"/>
    </xf>
    <xf numFmtId="0" fontId="2" fillId="0" borderId="0" xfId="0" applyFont="1" applyAlignment="1">
      <alignment horizontal="center" vertical="center" wrapText="1"/>
    </xf>
    <xf numFmtId="0" fontId="2" fillId="32" borderId="0" xfId="0" applyFont="1" applyFill="1" applyAlignment="1">
      <alignment horizontal="left" vertical="top" wrapText="1"/>
    </xf>
    <xf numFmtId="0" fontId="3" fillId="0" borderId="0" xfId="0" applyFont="1" applyAlignment="1">
      <alignment horizontal="center" vertical="center" wrapText="1"/>
    </xf>
    <xf numFmtId="0" fontId="4" fillId="0" borderId="13" xfId="0" applyFont="1" applyBorder="1" applyAlignment="1">
      <alignment horizontal="center" vertical="top" wrapText="1"/>
    </xf>
    <xf numFmtId="0" fontId="5" fillId="0" borderId="0" xfId="0" applyFont="1" applyAlignment="1">
      <alignment horizontal="center" vertical="top" wrapText="1"/>
    </xf>
    <xf numFmtId="0" fontId="3" fillId="0" borderId="11" xfId="0" applyFont="1" applyBorder="1" applyAlignment="1">
      <alignment horizontal="left" vertical="top" wrapText="1"/>
    </xf>
    <xf numFmtId="0" fontId="4" fillId="0" borderId="0" xfId="0" applyFont="1" applyAlignment="1">
      <alignment horizontal="center" vertical="top" wrapText="1"/>
    </xf>
    <xf numFmtId="0" fontId="3" fillId="0" borderId="11"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Border="1" applyAlignment="1">
      <alignment horizontal="center" vertical="top" wrapText="1"/>
    </xf>
    <xf numFmtId="0" fontId="3" fillId="0" borderId="0" xfId="0" applyFont="1" applyAlignment="1">
      <alignment horizontal="left" wrapText="1"/>
    </xf>
    <xf numFmtId="0" fontId="3" fillId="0" borderId="11" xfId="0" applyFont="1" applyBorder="1" applyAlignment="1">
      <alignment horizontal="center" wrapText="1"/>
    </xf>
    <xf numFmtId="4" fontId="2" fillId="32"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60"/>
  <sheetViews>
    <sheetView tabSelected="1" zoomScalePageLayoutView="0" workbookViewId="0" topLeftCell="A189">
      <selection activeCell="K206" sqref="K206"/>
    </sheetView>
  </sheetViews>
  <sheetFormatPr defaultColWidth="9.140625" defaultRowHeight="15"/>
  <cols>
    <col min="1" max="1" width="14.28125" style="1" customWidth="1"/>
    <col min="2" max="2" width="32.140625" style="1" customWidth="1"/>
    <col min="3" max="3" width="15.421875" style="1" customWidth="1"/>
    <col min="4" max="4" width="16.7109375" style="1" customWidth="1"/>
    <col min="5" max="5" width="12.7109375" style="1" customWidth="1"/>
    <col min="6" max="6" width="13.8515625" style="1" customWidth="1"/>
    <col min="7" max="7" width="15.7109375" style="1" customWidth="1"/>
    <col min="8" max="8" width="14.57421875" style="1" customWidth="1"/>
    <col min="9" max="9" width="14.28125" style="1" customWidth="1"/>
    <col min="10" max="10" width="13.8515625" style="1" customWidth="1"/>
    <col min="11" max="11" width="14.8515625" style="1" customWidth="1"/>
    <col min="12" max="12" width="14.57421875" style="1" customWidth="1"/>
    <col min="13" max="13" width="13.140625" style="1" customWidth="1"/>
    <col min="14" max="14" width="15.00390625" style="1" customWidth="1"/>
    <col min="15" max="16384" width="9.140625" style="1" customWidth="1"/>
  </cols>
  <sheetData>
    <row r="1" ht="15">
      <c r="P1" s="2" t="s">
        <v>0</v>
      </c>
    </row>
    <row r="2" ht="15">
      <c r="P2" s="2" t="s">
        <v>1</v>
      </c>
    </row>
    <row r="3" ht="15">
      <c r="P3" s="2" t="s">
        <v>2</v>
      </c>
    </row>
    <row r="4" ht="27" customHeight="1">
      <c r="P4" s="2" t="s">
        <v>3</v>
      </c>
    </row>
    <row r="5" ht="21" customHeight="1">
      <c r="P5" s="2" t="s">
        <v>195</v>
      </c>
    </row>
    <row r="6" spans="1:16" ht="15">
      <c r="A6" s="99" t="s">
        <v>184</v>
      </c>
      <c r="B6" s="99"/>
      <c r="C6" s="99"/>
      <c r="D6" s="99"/>
      <c r="E6" s="99"/>
      <c r="F6" s="99"/>
      <c r="G6" s="99"/>
      <c r="H6" s="99"/>
      <c r="I6" s="99"/>
      <c r="J6" s="99"/>
      <c r="K6" s="99"/>
      <c r="L6" s="99"/>
      <c r="M6" s="99"/>
      <c r="N6" s="99"/>
      <c r="O6" s="99"/>
      <c r="P6" s="99"/>
    </row>
    <row r="7" spans="1:19" ht="32.25" customHeight="1">
      <c r="A7" s="100" t="s">
        <v>76</v>
      </c>
      <c r="B7" s="100"/>
      <c r="C7" s="100"/>
      <c r="D7" s="100"/>
      <c r="E7" s="100"/>
      <c r="F7" s="100"/>
      <c r="G7" s="100"/>
      <c r="H7" s="54"/>
      <c r="I7" s="54"/>
      <c r="J7" s="101" t="s">
        <v>197</v>
      </c>
      <c r="K7" s="101"/>
      <c r="L7" s="101"/>
      <c r="M7" s="54"/>
      <c r="N7" s="101" t="s">
        <v>196</v>
      </c>
      <c r="O7" s="101"/>
      <c r="P7" s="101"/>
      <c r="R7" s="104"/>
      <c r="S7" s="104"/>
    </row>
    <row r="8" spans="1:19" ht="48" customHeight="1">
      <c r="A8" s="105" t="s">
        <v>4</v>
      </c>
      <c r="B8" s="105"/>
      <c r="C8" s="105"/>
      <c r="D8" s="105"/>
      <c r="E8" s="105"/>
      <c r="F8" s="105"/>
      <c r="G8" s="105"/>
      <c r="H8" s="55"/>
      <c r="I8" s="55"/>
      <c r="J8" s="106" t="s">
        <v>5</v>
      </c>
      <c r="K8" s="106"/>
      <c r="L8" s="106"/>
      <c r="M8" s="55"/>
      <c r="N8" s="106" t="s">
        <v>179</v>
      </c>
      <c r="O8" s="106"/>
      <c r="P8" s="106"/>
      <c r="R8" s="106"/>
      <c r="S8" s="106"/>
    </row>
    <row r="9" spans="1:16" ht="43.5" customHeight="1">
      <c r="A9" s="107" t="s">
        <v>77</v>
      </c>
      <c r="B9" s="107"/>
      <c r="C9" s="107"/>
      <c r="D9" s="107"/>
      <c r="E9" s="107"/>
      <c r="F9" s="107"/>
      <c r="G9" s="107"/>
      <c r="H9" s="56"/>
      <c r="I9" s="56"/>
      <c r="J9" s="101" t="s">
        <v>198</v>
      </c>
      <c r="K9" s="101"/>
      <c r="L9" s="101"/>
      <c r="M9" s="56"/>
      <c r="N9" s="101" t="s">
        <v>196</v>
      </c>
      <c r="O9" s="101"/>
      <c r="P9" s="101"/>
    </row>
    <row r="10" spans="1:16" ht="45.75" customHeight="1">
      <c r="A10" s="105" t="s">
        <v>6</v>
      </c>
      <c r="B10" s="105"/>
      <c r="C10" s="105"/>
      <c r="D10" s="105"/>
      <c r="E10" s="105"/>
      <c r="F10" s="105"/>
      <c r="G10" s="105"/>
      <c r="H10" s="55"/>
      <c r="I10" s="55"/>
      <c r="J10" s="108" t="s">
        <v>7</v>
      </c>
      <c r="K10" s="108"/>
      <c r="L10" s="108"/>
      <c r="M10" s="55"/>
      <c r="N10" s="106" t="s">
        <v>179</v>
      </c>
      <c r="O10" s="106"/>
      <c r="P10" s="106"/>
    </row>
    <row r="11" spans="1:16" ht="27" customHeight="1">
      <c r="A11" s="112" t="s">
        <v>199</v>
      </c>
      <c r="B11" s="112"/>
      <c r="C11" s="57"/>
      <c r="D11" s="113">
        <v>3104</v>
      </c>
      <c r="E11" s="113"/>
      <c r="F11" s="58"/>
      <c r="G11" s="113">
        <v>1020</v>
      </c>
      <c r="H11" s="113"/>
      <c r="I11" s="57"/>
      <c r="J11" s="113" t="s">
        <v>85</v>
      </c>
      <c r="K11" s="113"/>
      <c r="L11" s="113"/>
      <c r="M11" s="5"/>
      <c r="N11" s="109">
        <v>14201100000</v>
      </c>
      <c r="O11" s="109"/>
      <c r="P11" s="109"/>
    </row>
    <row r="12" spans="1:16" ht="63" customHeight="1">
      <c r="A12" s="110" t="s">
        <v>8</v>
      </c>
      <c r="B12" s="110"/>
      <c r="C12" s="55"/>
      <c r="D12" s="108" t="s">
        <v>180</v>
      </c>
      <c r="E12" s="108"/>
      <c r="F12" s="59"/>
      <c r="G12" s="111" t="s">
        <v>181</v>
      </c>
      <c r="H12" s="111"/>
      <c r="I12" s="55"/>
      <c r="J12" s="108" t="s">
        <v>182</v>
      </c>
      <c r="K12" s="108"/>
      <c r="L12" s="108"/>
      <c r="M12" s="60"/>
      <c r="N12" s="106" t="s">
        <v>183</v>
      </c>
      <c r="O12" s="106"/>
      <c r="P12" s="106"/>
    </row>
    <row r="13" spans="1:16" ht="15">
      <c r="A13" s="102"/>
      <c r="B13" s="102"/>
      <c r="C13" s="102"/>
      <c r="D13" s="102"/>
      <c r="E13" s="102"/>
      <c r="F13" s="102"/>
      <c r="G13" s="102"/>
      <c r="H13" s="102"/>
      <c r="I13" s="102"/>
      <c r="J13" s="102"/>
      <c r="K13" s="102"/>
      <c r="L13" s="102"/>
      <c r="M13" s="102"/>
      <c r="N13" s="102"/>
      <c r="O13" s="102"/>
      <c r="P13" s="102"/>
    </row>
    <row r="14" spans="1:16" ht="35.25" customHeight="1">
      <c r="A14" s="87" t="s">
        <v>157</v>
      </c>
      <c r="B14" s="87"/>
      <c r="C14" s="87"/>
      <c r="D14" s="87"/>
      <c r="E14" s="87"/>
      <c r="F14" s="87"/>
      <c r="G14" s="87"/>
      <c r="H14" s="87"/>
      <c r="I14" s="87"/>
      <c r="J14" s="87"/>
      <c r="K14" s="87"/>
      <c r="L14" s="87"/>
      <c r="M14" s="87"/>
      <c r="N14" s="87"/>
      <c r="O14" s="87"/>
      <c r="P14" s="87"/>
    </row>
    <row r="15" spans="1:16" ht="35.25" customHeight="1">
      <c r="A15" s="87" t="s">
        <v>150</v>
      </c>
      <c r="B15" s="87"/>
      <c r="C15" s="87"/>
      <c r="D15" s="87"/>
      <c r="E15" s="87"/>
      <c r="F15" s="87"/>
      <c r="G15" s="87"/>
      <c r="H15" s="87"/>
      <c r="I15" s="87"/>
      <c r="J15" s="87"/>
      <c r="K15" s="87"/>
      <c r="L15" s="87"/>
      <c r="M15" s="87"/>
      <c r="N15" s="87"/>
      <c r="O15" s="87"/>
      <c r="P15" s="87"/>
    </row>
    <row r="16" spans="1:16" ht="25.5" customHeight="1">
      <c r="A16" s="81" t="s">
        <v>156</v>
      </c>
      <c r="B16" s="81"/>
      <c r="C16" s="81"/>
      <c r="D16" s="81"/>
      <c r="E16" s="81"/>
      <c r="F16" s="81"/>
      <c r="G16" s="81"/>
      <c r="H16" s="81"/>
      <c r="I16" s="81"/>
      <c r="J16" s="81"/>
      <c r="K16" s="81"/>
      <c r="L16" s="81"/>
      <c r="M16" s="81"/>
      <c r="N16" s="81"/>
      <c r="O16" s="81"/>
      <c r="P16" s="81"/>
    </row>
    <row r="17" spans="1:16" ht="31.5" customHeight="1">
      <c r="A17" s="87" t="s">
        <v>151</v>
      </c>
      <c r="B17" s="87"/>
      <c r="C17" s="87"/>
      <c r="D17" s="87"/>
      <c r="E17" s="87"/>
      <c r="F17" s="87"/>
      <c r="G17" s="87"/>
      <c r="H17" s="87"/>
      <c r="I17" s="87"/>
      <c r="J17" s="87"/>
      <c r="K17" s="87"/>
      <c r="L17" s="87"/>
      <c r="M17" s="87"/>
      <c r="N17" s="87"/>
      <c r="O17" s="87"/>
      <c r="P17" s="87"/>
    </row>
    <row r="18" spans="1:16" ht="25.5" customHeight="1">
      <c r="A18" s="81" t="s">
        <v>78</v>
      </c>
      <c r="B18" s="81"/>
      <c r="C18" s="81"/>
      <c r="D18" s="81"/>
      <c r="E18" s="81"/>
      <c r="F18" s="81"/>
      <c r="G18" s="81"/>
      <c r="H18" s="81"/>
      <c r="I18" s="81"/>
      <c r="J18" s="81"/>
      <c r="K18" s="81"/>
      <c r="L18" s="81"/>
      <c r="M18" s="81"/>
      <c r="N18" s="81"/>
      <c r="O18" s="81"/>
      <c r="P18" s="81"/>
    </row>
    <row r="19" spans="1:16" ht="35.25" customHeight="1">
      <c r="A19" s="87" t="s">
        <v>152</v>
      </c>
      <c r="B19" s="87"/>
      <c r="C19" s="87"/>
      <c r="D19" s="87"/>
      <c r="E19" s="87"/>
      <c r="F19" s="87"/>
      <c r="G19" s="87"/>
      <c r="H19" s="87"/>
      <c r="I19" s="87"/>
      <c r="J19" s="87"/>
      <c r="K19" s="87"/>
      <c r="L19" s="87"/>
      <c r="M19" s="87"/>
      <c r="N19" s="87"/>
      <c r="O19" s="87"/>
      <c r="P19" s="87"/>
    </row>
    <row r="20" spans="1:16" ht="228" customHeight="1">
      <c r="A20" s="89" t="s">
        <v>202</v>
      </c>
      <c r="B20" s="89"/>
      <c r="C20" s="89"/>
      <c r="D20" s="89"/>
      <c r="E20" s="89"/>
      <c r="F20" s="89"/>
      <c r="G20" s="89"/>
      <c r="H20" s="89"/>
      <c r="I20" s="89"/>
      <c r="J20" s="89"/>
      <c r="K20" s="89"/>
      <c r="L20" s="89"/>
      <c r="M20" s="89"/>
      <c r="N20" s="89"/>
      <c r="O20" s="89"/>
      <c r="P20" s="89"/>
    </row>
    <row r="21" spans="1:16" ht="40.5" customHeight="1">
      <c r="A21" s="87" t="s">
        <v>153</v>
      </c>
      <c r="B21" s="87"/>
      <c r="C21" s="87"/>
      <c r="D21" s="87"/>
      <c r="E21" s="87"/>
      <c r="F21" s="87"/>
      <c r="G21" s="87"/>
      <c r="H21" s="87"/>
      <c r="I21" s="87"/>
      <c r="J21" s="87"/>
      <c r="K21" s="87"/>
      <c r="L21" s="87"/>
      <c r="M21" s="87"/>
      <c r="N21" s="87"/>
      <c r="O21" s="87"/>
      <c r="P21" s="87"/>
    </row>
    <row r="22" spans="1:16" ht="31.5" customHeight="1">
      <c r="A22" s="87" t="s">
        <v>158</v>
      </c>
      <c r="B22" s="87"/>
      <c r="C22" s="87"/>
      <c r="D22" s="87"/>
      <c r="E22" s="87"/>
      <c r="F22" s="87"/>
      <c r="G22" s="87"/>
      <c r="H22" s="87"/>
      <c r="I22" s="87"/>
      <c r="J22" s="87"/>
      <c r="K22" s="87"/>
      <c r="L22" s="87"/>
      <c r="M22" s="87"/>
      <c r="N22" s="87"/>
      <c r="O22" s="87"/>
      <c r="P22" s="87"/>
    </row>
    <row r="23" spans="1:2" ht="15">
      <c r="A23" s="98" t="s">
        <v>9</v>
      </c>
      <c r="B23" s="98"/>
    </row>
    <row r="24" ht="26.25" customHeight="1"/>
    <row r="25" spans="1:14" ht="41.25" customHeight="1">
      <c r="A25" s="85" t="s">
        <v>10</v>
      </c>
      <c r="B25" s="85" t="s">
        <v>11</v>
      </c>
      <c r="C25" s="85" t="s">
        <v>159</v>
      </c>
      <c r="D25" s="85"/>
      <c r="E25" s="85"/>
      <c r="F25" s="85"/>
      <c r="G25" s="85" t="s">
        <v>160</v>
      </c>
      <c r="H25" s="85"/>
      <c r="I25" s="85"/>
      <c r="J25" s="85"/>
      <c r="K25" s="88" t="s">
        <v>161</v>
      </c>
      <c r="L25" s="88"/>
      <c r="M25" s="88"/>
      <c r="N25" s="88"/>
    </row>
    <row r="26" spans="1:14" ht="68.25" customHeight="1">
      <c r="A26" s="85"/>
      <c r="B26" s="85"/>
      <c r="C26" s="7" t="s">
        <v>12</v>
      </c>
      <c r="D26" s="7" t="s">
        <v>13</v>
      </c>
      <c r="E26" s="7" t="s">
        <v>14</v>
      </c>
      <c r="F26" s="7" t="s">
        <v>60</v>
      </c>
      <c r="G26" s="7" t="s">
        <v>12</v>
      </c>
      <c r="H26" s="7" t="s">
        <v>13</v>
      </c>
      <c r="I26" s="7" t="s">
        <v>14</v>
      </c>
      <c r="J26" s="7" t="s">
        <v>58</v>
      </c>
      <c r="K26" s="7" t="s">
        <v>12</v>
      </c>
      <c r="L26" s="7" t="s">
        <v>13</v>
      </c>
      <c r="M26" s="7" t="s">
        <v>14</v>
      </c>
      <c r="N26" s="7" t="s">
        <v>59</v>
      </c>
    </row>
    <row r="27" spans="1:14" ht="15">
      <c r="A27" s="7">
        <v>1</v>
      </c>
      <c r="B27" s="7">
        <v>2</v>
      </c>
      <c r="C27" s="7">
        <v>3</v>
      </c>
      <c r="D27" s="7">
        <v>4</v>
      </c>
      <c r="E27" s="7">
        <v>5</v>
      </c>
      <c r="F27" s="7">
        <v>6</v>
      </c>
      <c r="G27" s="7">
        <v>7</v>
      </c>
      <c r="H27" s="7">
        <v>8</v>
      </c>
      <c r="I27" s="7">
        <v>9</v>
      </c>
      <c r="J27" s="7">
        <v>10</v>
      </c>
      <c r="K27" s="7">
        <v>11</v>
      </c>
      <c r="L27" s="7">
        <v>12</v>
      </c>
      <c r="M27" s="7">
        <v>13</v>
      </c>
      <c r="N27" s="7">
        <v>14</v>
      </c>
    </row>
    <row r="28" spans="1:14" ht="30">
      <c r="A28" s="12" t="s">
        <v>15</v>
      </c>
      <c r="B28" s="8" t="s">
        <v>16</v>
      </c>
      <c r="C28" s="32"/>
      <c r="D28" s="34" t="s">
        <v>17</v>
      </c>
      <c r="E28" s="34" t="s">
        <v>17</v>
      </c>
      <c r="F28" s="33">
        <f>C28</f>
        <v>0</v>
      </c>
      <c r="G28" s="34"/>
      <c r="H28" s="34" t="s">
        <v>17</v>
      </c>
      <c r="I28" s="34" t="s">
        <v>17</v>
      </c>
      <c r="J28" s="33">
        <f>G28</f>
        <v>0</v>
      </c>
      <c r="K28" s="65">
        <v>234000</v>
      </c>
      <c r="L28" s="65" t="s">
        <v>17</v>
      </c>
      <c r="M28" s="34" t="s">
        <v>17</v>
      </c>
      <c r="N28" s="33">
        <f>K28</f>
        <v>234000</v>
      </c>
    </row>
    <row r="29" spans="1:14" ht="45" hidden="1">
      <c r="A29" s="12" t="s">
        <v>87</v>
      </c>
      <c r="B29" s="8" t="s">
        <v>86</v>
      </c>
      <c r="C29" s="32"/>
      <c r="D29" s="64"/>
      <c r="E29" s="34" t="s">
        <v>15</v>
      </c>
      <c r="F29" s="33">
        <f aca="true" t="shared" si="0" ref="F29:F35">D29</f>
        <v>0</v>
      </c>
      <c r="G29" s="34"/>
      <c r="H29" s="34"/>
      <c r="I29" s="34" t="s">
        <v>15</v>
      </c>
      <c r="J29" s="33">
        <f aca="true" t="shared" si="1" ref="J29:J35">H29</f>
        <v>0</v>
      </c>
      <c r="K29" s="65" t="s">
        <v>17</v>
      </c>
      <c r="L29" s="64"/>
      <c r="M29" s="34" t="s">
        <v>15</v>
      </c>
      <c r="N29" s="33">
        <f aca="true" t="shared" si="2" ref="N29:N35">L29</f>
        <v>0</v>
      </c>
    </row>
    <row r="30" spans="1:14" ht="30" hidden="1">
      <c r="A30" s="12" t="s">
        <v>88</v>
      </c>
      <c r="B30" s="8" t="s">
        <v>95</v>
      </c>
      <c r="C30" s="32"/>
      <c r="D30" s="64"/>
      <c r="E30" s="34"/>
      <c r="F30" s="33">
        <f t="shared" si="0"/>
        <v>0</v>
      </c>
      <c r="G30" s="34"/>
      <c r="H30" s="34"/>
      <c r="I30" s="34"/>
      <c r="J30" s="33">
        <f t="shared" si="1"/>
        <v>0</v>
      </c>
      <c r="K30" s="65"/>
      <c r="L30" s="64"/>
      <c r="M30" s="34"/>
      <c r="N30" s="33">
        <f t="shared" si="2"/>
        <v>0</v>
      </c>
    </row>
    <row r="31" spans="1:14" ht="60" hidden="1">
      <c r="A31" s="12" t="s">
        <v>93</v>
      </c>
      <c r="B31" s="8" t="s">
        <v>94</v>
      </c>
      <c r="C31" s="32"/>
      <c r="D31" s="64"/>
      <c r="E31" s="34"/>
      <c r="F31" s="33">
        <f t="shared" si="0"/>
        <v>0</v>
      </c>
      <c r="G31" s="34"/>
      <c r="H31" s="34"/>
      <c r="I31" s="34"/>
      <c r="J31" s="33">
        <f t="shared" si="1"/>
        <v>0</v>
      </c>
      <c r="K31" s="34"/>
      <c r="L31" s="34"/>
      <c r="M31" s="34"/>
      <c r="N31" s="33">
        <f t="shared" si="2"/>
        <v>0</v>
      </c>
    </row>
    <row r="32" spans="1:14" ht="30" hidden="1">
      <c r="A32" s="12" t="s">
        <v>89</v>
      </c>
      <c r="B32" s="8" t="s">
        <v>96</v>
      </c>
      <c r="C32" s="32"/>
      <c r="D32" s="64"/>
      <c r="E32" s="34"/>
      <c r="F32" s="33">
        <f t="shared" si="0"/>
        <v>0</v>
      </c>
      <c r="G32" s="34"/>
      <c r="H32" s="34"/>
      <c r="I32" s="34"/>
      <c r="J32" s="33">
        <f t="shared" si="1"/>
        <v>0</v>
      </c>
      <c r="K32" s="34"/>
      <c r="L32" s="34"/>
      <c r="M32" s="34"/>
      <c r="N32" s="33">
        <f t="shared" si="2"/>
        <v>0</v>
      </c>
    </row>
    <row r="33" spans="1:14" ht="15" hidden="1">
      <c r="A33" s="12" t="s">
        <v>90</v>
      </c>
      <c r="B33" s="8" t="s">
        <v>97</v>
      </c>
      <c r="C33" s="32"/>
      <c r="D33" s="64"/>
      <c r="E33" s="34"/>
      <c r="F33" s="33">
        <f t="shared" si="0"/>
        <v>0</v>
      </c>
      <c r="G33" s="34"/>
      <c r="H33" s="34"/>
      <c r="I33" s="34"/>
      <c r="J33" s="33">
        <f t="shared" si="1"/>
        <v>0</v>
      </c>
      <c r="K33" s="34"/>
      <c r="L33" s="34"/>
      <c r="M33" s="34"/>
      <c r="N33" s="33">
        <f t="shared" si="2"/>
        <v>0</v>
      </c>
    </row>
    <row r="34" spans="1:14" ht="15" hidden="1">
      <c r="A34" s="12" t="s">
        <v>91</v>
      </c>
      <c r="B34" s="8" t="s">
        <v>98</v>
      </c>
      <c r="C34" s="32"/>
      <c r="D34" s="64"/>
      <c r="E34" s="34"/>
      <c r="F34" s="33">
        <f t="shared" si="0"/>
        <v>0</v>
      </c>
      <c r="G34" s="34"/>
      <c r="H34" s="34"/>
      <c r="I34" s="34"/>
      <c r="J34" s="33">
        <f t="shared" si="1"/>
        <v>0</v>
      </c>
      <c r="K34" s="34"/>
      <c r="L34" s="34"/>
      <c r="M34" s="34"/>
      <c r="N34" s="33">
        <f t="shared" si="2"/>
        <v>0</v>
      </c>
    </row>
    <row r="35" spans="1:14" ht="60" hidden="1">
      <c r="A35" s="12" t="s">
        <v>92</v>
      </c>
      <c r="B35" s="8" t="s">
        <v>99</v>
      </c>
      <c r="C35" s="32"/>
      <c r="D35" s="64"/>
      <c r="E35" s="34">
        <f>D35</f>
        <v>0</v>
      </c>
      <c r="F35" s="33">
        <f t="shared" si="0"/>
        <v>0</v>
      </c>
      <c r="G35" s="34"/>
      <c r="H35" s="34"/>
      <c r="I35" s="34">
        <f>H35</f>
        <v>0</v>
      </c>
      <c r="J35" s="33">
        <f t="shared" si="1"/>
        <v>0</v>
      </c>
      <c r="K35" s="34"/>
      <c r="L35" s="65"/>
      <c r="M35" s="34">
        <f>L35</f>
        <v>0</v>
      </c>
      <c r="N35" s="33">
        <f t="shared" si="2"/>
        <v>0</v>
      </c>
    </row>
    <row r="36" spans="1:14" s="17" customFormat="1" ht="14.25">
      <c r="A36" s="13" t="s">
        <v>15</v>
      </c>
      <c r="B36" s="16" t="s">
        <v>18</v>
      </c>
      <c r="C36" s="24">
        <f>C28+C29+C30+C31+C32+C33+C34+C35</f>
        <v>0</v>
      </c>
      <c r="D36" s="33">
        <f>D29+D30+D31+D32+D33-D34+D35</f>
        <v>0</v>
      </c>
      <c r="E36" s="33">
        <f>E35</f>
        <v>0</v>
      </c>
      <c r="F36" s="33">
        <f>C36+D36</f>
        <v>0</v>
      </c>
      <c r="G36" s="33">
        <f>G28</f>
        <v>0</v>
      </c>
      <c r="H36" s="33">
        <f>H29+H30+H35</f>
        <v>0</v>
      </c>
      <c r="I36" s="33">
        <f>I35</f>
        <v>0</v>
      </c>
      <c r="J36" s="33">
        <f>G36+H36</f>
        <v>0</v>
      </c>
      <c r="K36" s="33">
        <f>K28</f>
        <v>234000</v>
      </c>
      <c r="L36" s="33">
        <f>L29+L35+L30</f>
        <v>0</v>
      </c>
      <c r="M36" s="33">
        <f>M35</f>
        <v>0</v>
      </c>
      <c r="N36" s="33">
        <f>K36+L36</f>
        <v>234000</v>
      </c>
    </row>
    <row r="37" spans="4:5" ht="15">
      <c r="D37" s="69"/>
      <c r="E37" s="18"/>
    </row>
    <row r="38" spans="1:10" ht="15">
      <c r="A38" s="81" t="s">
        <v>162</v>
      </c>
      <c r="B38" s="81"/>
      <c r="C38" s="81"/>
      <c r="D38" s="81"/>
      <c r="E38" s="81"/>
      <c r="F38" s="81"/>
      <c r="G38" s="81"/>
      <c r="H38" s="81"/>
      <c r="I38" s="81"/>
      <c r="J38" s="81"/>
    </row>
    <row r="39" spans="1:7" ht="15">
      <c r="A39" s="4" t="s">
        <v>9</v>
      </c>
      <c r="G39" s="70"/>
    </row>
    <row r="40" ht="15">
      <c r="L40" s="70"/>
    </row>
    <row r="41" spans="1:10" ht="15">
      <c r="A41" s="85" t="s">
        <v>10</v>
      </c>
      <c r="B41" s="85" t="s">
        <v>11</v>
      </c>
      <c r="C41" s="88" t="s">
        <v>79</v>
      </c>
      <c r="D41" s="88"/>
      <c r="E41" s="88"/>
      <c r="F41" s="88"/>
      <c r="G41" s="88" t="s">
        <v>163</v>
      </c>
      <c r="H41" s="88"/>
      <c r="I41" s="88"/>
      <c r="J41" s="88"/>
    </row>
    <row r="42" spans="1:10" ht="60.75" customHeight="1">
      <c r="A42" s="85"/>
      <c r="B42" s="85"/>
      <c r="C42" s="7" t="s">
        <v>12</v>
      </c>
      <c r="D42" s="7" t="s">
        <v>13</v>
      </c>
      <c r="E42" s="7" t="s">
        <v>14</v>
      </c>
      <c r="F42" s="7" t="s">
        <v>60</v>
      </c>
      <c r="G42" s="7" t="s">
        <v>12</v>
      </c>
      <c r="H42" s="7" t="s">
        <v>13</v>
      </c>
      <c r="I42" s="7" t="s">
        <v>14</v>
      </c>
      <c r="J42" s="7" t="s">
        <v>58</v>
      </c>
    </row>
    <row r="43" spans="1:10" ht="15">
      <c r="A43" s="7">
        <v>1</v>
      </c>
      <c r="B43" s="7">
        <v>2</v>
      </c>
      <c r="C43" s="7">
        <v>3</v>
      </c>
      <c r="D43" s="7">
        <v>4</v>
      </c>
      <c r="E43" s="7">
        <v>5</v>
      </c>
      <c r="F43" s="7">
        <v>6</v>
      </c>
      <c r="G43" s="7">
        <v>7</v>
      </c>
      <c r="H43" s="7">
        <v>8</v>
      </c>
      <c r="I43" s="7">
        <v>9</v>
      </c>
      <c r="J43" s="7">
        <v>10</v>
      </c>
    </row>
    <row r="44" spans="1:10" ht="30">
      <c r="A44" s="8" t="s">
        <v>15</v>
      </c>
      <c r="B44" s="8" t="s">
        <v>16</v>
      </c>
      <c r="C44" s="66"/>
      <c r="D44" s="67" t="s">
        <v>17</v>
      </c>
      <c r="E44" s="34" t="s">
        <v>15</v>
      </c>
      <c r="F44" s="33">
        <f>C44</f>
        <v>0</v>
      </c>
      <c r="G44" s="66"/>
      <c r="H44" s="67" t="s">
        <v>17</v>
      </c>
      <c r="I44" s="34" t="s">
        <v>15</v>
      </c>
      <c r="J44" s="33">
        <f>G44</f>
        <v>0</v>
      </c>
    </row>
    <row r="45" spans="1:12" ht="45" hidden="1">
      <c r="A45" s="12" t="s">
        <v>87</v>
      </c>
      <c r="B45" s="8" t="s">
        <v>86</v>
      </c>
      <c r="C45" s="67" t="s">
        <v>17</v>
      </c>
      <c r="D45" s="68">
        <f>SUM(L29)*108%</f>
        <v>0</v>
      </c>
      <c r="E45" s="34" t="s">
        <v>15</v>
      </c>
      <c r="F45" s="33">
        <f>D45</f>
        <v>0</v>
      </c>
      <c r="G45" s="67" t="s">
        <v>17</v>
      </c>
      <c r="H45" s="68">
        <f>SUM(D45)*107.7%</f>
        <v>0</v>
      </c>
      <c r="I45" s="34" t="s">
        <v>15</v>
      </c>
      <c r="J45" s="33">
        <f>H45</f>
        <v>0</v>
      </c>
      <c r="L45" s="70"/>
    </row>
    <row r="46" spans="1:13" ht="44.25" customHeight="1" hidden="1">
      <c r="A46" s="12" t="s">
        <v>88</v>
      </c>
      <c r="B46" s="8" t="s">
        <v>95</v>
      </c>
      <c r="C46" s="67" t="s">
        <v>17</v>
      </c>
      <c r="D46" s="68">
        <f>SUM(L30)*105.3%</f>
        <v>0</v>
      </c>
      <c r="E46" s="34" t="s">
        <v>15</v>
      </c>
      <c r="F46" s="33">
        <f>D46</f>
        <v>0</v>
      </c>
      <c r="G46" s="67" t="s">
        <v>17</v>
      </c>
      <c r="H46" s="68">
        <f>SUM(D46)*105.1%</f>
        <v>0</v>
      </c>
      <c r="I46" s="34" t="s">
        <v>15</v>
      </c>
      <c r="J46" s="35">
        <f>H46</f>
        <v>0</v>
      </c>
      <c r="M46" s="70"/>
    </row>
    <row r="47" spans="1:10" ht="68.25" customHeight="1" hidden="1">
      <c r="A47" s="12" t="s">
        <v>92</v>
      </c>
      <c r="B47" s="8" t="s">
        <v>99</v>
      </c>
      <c r="C47" s="67" t="s">
        <v>17</v>
      </c>
      <c r="D47" s="68">
        <f>SUM(L35)*105.3%</f>
        <v>0</v>
      </c>
      <c r="E47" s="34">
        <f>D47</f>
        <v>0</v>
      </c>
      <c r="F47" s="33">
        <f>D47</f>
        <v>0</v>
      </c>
      <c r="G47" s="67" t="s">
        <v>17</v>
      </c>
      <c r="H47" s="68">
        <f>SUM(D47)*105.1%</f>
        <v>0</v>
      </c>
      <c r="I47" s="34">
        <f>H47</f>
        <v>0</v>
      </c>
      <c r="J47" s="35">
        <f>H47</f>
        <v>0</v>
      </c>
    </row>
    <row r="48" spans="1:10" s="17" customFormat="1" ht="25.5" customHeight="1">
      <c r="A48" s="15" t="s">
        <v>15</v>
      </c>
      <c r="B48" s="16" t="s">
        <v>18</v>
      </c>
      <c r="C48" s="33">
        <f>C44</f>
        <v>0</v>
      </c>
      <c r="D48" s="33">
        <f>D45+D46+D47</f>
        <v>0</v>
      </c>
      <c r="E48" s="33">
        <f>E47</f>
        <v>0</v>
      </c>
      <c r="F48" s="33">
        <f>C48+D48</f>
        <v>0</v>
      </c>
      <c r="G48" s="33">
        <f>G44</f>
        <v>0</v>
      </c>
      <c r="H48" s="33">
        <f>H45+H46+H47</f>
        <v>0</v>
      </c>
      <c r="I48" s="33">
        <f>I47</f>
        <v>0</v>
      </c>
      <c r="J48" s="33">
        <f>G48+H48</f>
        <v>0</v>
      </c>
    </row>
    <row r="49" ht="28.5" customHeight="1"/>
    <row r="50" spans="1:14" ht="27" customHeight="1">
      <c r="A50" s="87" t="s">
        <v>19</v>
      </c>
      <c r="B50" s="87"/>
      <c r="C50" s="87"/>
      <c r="D50" s="87"/>
      <c r="E50" s="87"/>
      <c r="F50" s="87"/>
      <c r="G50" s="87"/>
      <c r="H50" s="87"/>
      <c r="I50" s="87"/>
      <c r="J50" s="87"/>
      <c r="K50" s="87"/>
      <c r="L50" s="87"/>
      <c r="M50" s="87"/>
      <c r="N50" s="87"/>
    </row>
    <row r="51" spans="1:14" ht="35.25" customHeight="1">
      <c r="A51" s="87" t="s">
        <v>164</v>
      </c>
      <c r="B51" s="87"/>
      <c r="C51" s="87"/>
      <c r="D51" s="87"/>
      <c r="E51" s="87"/>
      <c r="F51" s="87"/>
      <c r="G51" s="87"/>
      <c r="H51" s="87"/>
      <c r="I51" s="87"/>
      <c r="J51" s="87"/>
      <c r="K51" s="87"/>
      <c r="L51" s="87"/>
      <c r="M51" s="87"/>
      <c r="N51" s="87"/>
    </row>
    <row r="52" ht="24.75" customHeight="1">
      <c r="A52" s="4" t="s">
        <v>9</v>
      </c>
    </row>
    <row r="53" spans="1:14" ht="21.75" customHeight="1">
      <c r="A53" s="85" t="s">
        <v>20</v>
      </c>
      <c r="B53" s="85" t="s">
        <v>11</v>
      </c>
      <c r="C53" s="85" t="s">
        <v>159</v>
      </c>
      <c r="D53" s="85"/>
      <c r="E53" s="85"/>
      <c r="F53" s="85"/>
      <c r="G53" s="88" t="s">
        <v>160</v>
      </c>
      <c r="H53" s="88"/>
      <c r="I53" s="88"/>
      <c r="J53" s="88"/>
      <c r="K53" s="88" t="s">
        <v>161</v>
      </c>
      <c r="L53" s="88"/>
      <c r="M53" s="88"/>
      <c r="N53" s="88"/>
    </row>
    <row r="54" spans="1:14" ht="63" customHeight="1">
      <c r="A54" s="85"/>
      <c r="B54" s="85"/>
      <c r="C54" s="7" t="s">
        <v>12</v>
      </c>
      <c r="D54" s="43" t="s">
        <v>13</v>
      </c>
      <c r="E54" s="7" t="s">
        <v>14</v>
      </c>
      <c r="F54" s="7" t="s">
        <v>60</v>
      </c>
      <c r="G54" s="7" t="s">
        <v>12</v>
      </c>
      <c r="H54" s="7" t="s">
        <v>13</v>
      </c>
      <c r="I54" s="7" t="s">
        <v>14</v>
      </c>
      <c r="J54" s="7" t="s">
        <v>58</v>
      </c>
      <c r="K54" s="7" t="s">
        <v>12</v>
      </c>
      <c r="L54" s="7" t="s">
        <v>13</v>
      </c>
      <c r="M54" s="7" t="s">
        <v>14</v>
      </c>
      <c r="N54" s="7" t="s">
        <v>59</v>
      </c>
    </row>
    <row r="55" spans="1:14" ht="15">
      <c r="A55" s="7">
        <v>1</v>
      </c>
      <c r="B55" s="7">
        <v>2</v>
      </c>
      <c r="C55" s="7">
        <v>3</v>
      </c>
      <c r="D55" s="7">
        <v>4</v>
      </c>
      <c r="E55" s="7">
        <v>5</v>
      </c>
      <c r="F55" s="7">
        <v>6</v>
      </c>
      <c r="G55" s="7">
        <v>7</v>
      </c>
      <c r="H55" s="7">
        <v>8</v>
      </c>
      <c r="I55" s="7">
        <v>9</v>
      </c>
      <c r="J55" s="7">
        <v>10</v>
      </c>
      <c r="K55" s="7">
        <v>11</v>
      </c>
      <c r="L55" s="7">
        <v>12</v>
      </c>
      <c r="M55" s="7">
        <v>13</v>
      </c>
      <c r="N55" s="7">
        <v>14</v>
      </c>
    </row>
    <row r="56" spans="1:14" ht="15" hidden="1">
      <c r="A56" s="7">
        <v>2111</v>
      </c>
      <c r="B56" s="14" t="s">
        <v>100</v>
      </c>
      <c r="C56" s="34"/>
      <c r="D56" s="34"/>
      <c r="E56" s="34"/>
      <c r="F56" s="33">
        <f>C56+D56</f>
        <v>0</v>
      </c>
      <c r="G56" s="34"/>
      <c r="H56" s="34"/>
      <c r="I56" s="34"/>
      <c r="J56" s="33">
        <f>G56+H56</f>
        <v>0</v>
      </c>
      <c r="K56" s="68"/>
      <c r="L56" s="34"/>
      <c r="M56" s="34"/>
      <c r="N56" s="33">
        <f>K56+L56</f>
        <v>0</v>
      </c>
    </row>
    <row r="57" spans="1:14" ht="15" hidden="1">
      <c r="A57" s="7">
        <v>2120</v>
      </c>
      <c r="B57" s="14" t="s">
        <v>101</v>
      </c>
      <c r="C57" s="34"/>
      <c r="D57" s="34"/>
      <c r="E57" s="34"/>
      <c r="F57" s="33">
        <f aca="true" t="shared" si="3" ref="F57:F72">C57+D57</f>
        <v>0</v>
      </c>
      <c r="G57" s="34"/>
      <c r="H57" s="34"/>
      <c r="I57" s="34"/>
      <c r="J57" s="33">
        <f aca="true" t="shared" si="4" ref="J57:J72">G57+H57</f>
        <v>0</v>
      </c>
      <c r="K57" s="68"/>
      <c r="L57" s="34"/>
      <c r="M57" s="34"/>
      <c r="N57" s="33">
        <f aca="true" t="shared" si="5" ref="N57:N70">K57+L57</f>
        <v>0</v>
      </c>
    </row>
    <row r="58" spans="1:14" ht="30">
      <c r="A58" s="7">
        <v>2210</v>
      </c>
      <c r="B58" s="14" t="s">
        <v>102</v>
      </c>
      <c r="C58" s="34"/>
      <c r="D58" s="34"/>
      <c r="E58" s="34"/>
      <c r="F58" s="33">
        <f t="shared" si="3"/>
        <v>0</v>
      </c>
      <c r="G58" s="34"/>
      <c r="H58" s="34"/>
      <c r="I58" s="34"/>
      <c r="J58" s="33">
        <f t="shared" si="4"/>
        <v>0</v>
      </c>
      <c r="K58" s="68">
        <v>110000</v>
      </c>
      <c r="L58" s="34"/>
      <c r="M58" s="34"/>
      <c r="N58" s="33">
        <f t="shared" si="5"/>
        <v>110000</v>
      </c>
    </row>
    <row r="59" spans="1:14" ht="30" hidden="1">
      <c r="A59" s="7">
        <v>2220</v>
      </c>
      <c r="B59" s="14" t="s">
        <v>103</v>
      </c>
      <c r="C59" s="34"/>
      <c r="D59" s="34"/>
      <c r="E59" s="34"/>
      <c r="F59" s="33">
        <f t="shared" si="3"/>
        <v>0</v>
      </c>
      <c r="G59" s="34"/>
      <c r="H59" s="34"/>
      <c r="I59" s="34"/>
      <c r="J59" s="33">
        <f t="shared" si="4"/>
        <v>0</v>
      </c>
      <c r="K59" s="68"/>
      <c r="L59" s="34"/>
      <c r="M59" s="34"/>
      <c r="N59" s="33">
        <f t="shared" si="5"/>
        <v>0</v>
      </c>
    </row>
    <row r="60" spans="1:14" ht="15" hidden="1">
      <c r="A60" s="7">
        <v>2230</v>
      </c>
      <c r="B60" s="14" t="s">
        <v>104</v>
      </c>
      <c r="C60" s="34"/>
      <c r="D60" s="34"/>
      <c r="E60" s="34"/>
      <c r="F60" s="33">
        <f t="shared" si="3"/>
        <v>0</v>
      </c>
      <c r="G60" s="34"/>
      <c r="H60" s="34"/>
      <c r="I60" s="34"/>
      <c r="J60" s="33">
        <f t="shared" si="4"/>
        <v>0</v>
      </c>
      <c r="K60" s="68"/>
      <c r="L60" s="34"/>
      <c r="M60" s="34"/>
      <c r="N60" s="33">
        <f t="shared" si="5"/>
        <v>0</v>
      </c>
    </row>
    <row r="61" spans="1:14" ht="30">
      <c r="A61" s="7">
        <v>2240</v>
      </c>
      <c r="B61" s="14" t="s">
        <v>105</v>
      </c>
      <c r="C61" s="34"/>
      <c r="D61" s="34"/>
      <c r="E61" s="34"/>
      <c r="F61" s="33">
        <f t="shared" si="3"/>
        <v>0</v>
      </c>
      <c r="G61" s="34"/>
      <c r="H61" s="34"/>
      <c r="I61" s="34"/>
      <c r="J61" s="33">
        <f t="shared" si="4"/>
        <v>0</v>
      </c>
      <c r="K61" s="68">
        <v>124000</v>
      </c>
      <c r="L61" s="34"/>
      <c r="M61" s="34"/>
      <c r="N61" s="33">
        <f t="shared" si="5"/>
        <v>124000</v>
      </c>
    </row>
    <row r="62" spans="1:14" ht="15" hidden="1">
      <c r="A62" s="7">
        <v>2250</v>
      </c>
      <c r="B62" s="14" t="s">
        <v>106</v>
      </c>
      <c r="C62" s="34"/>
      <c r="D62" s="34"/>
      <c r="E62" s="34"/>
      <c r="F62" s="33">
        <f t="shared" si="3"/>
        <v>0</v>
      </c>
      <c r="G62" s="34"/>
      <c r="H62" s="34"/>
      <c r="I62" s="34"/>
      <c r="J62" s="33">
        <f t="shared" si="4"/>
        <v>0</v>
      </c>
      <c r="K62" s="68"/>
      <c r="L62" s="34"/>
      <c r="M62" s="34"/>
      <c r="N62" s="33">
        <f t="shared" si="5"/>
        <v>0</v>
      </c>
    </row>
    <row r="63" spans="1:14" ht="15" hidden="1">
      <c r="A63" s="7">
        <v>2271</v>
      </c>
      <c r="B63" s="14" t="s">
        <v>107</v>
      </c>
      <c r="C63" s="34"/>
      <c r="D63" s="34"/>
      <c r="E63" s="34"/>
      <c r="F63" s="33">
        <f t="shared" si="3"/>
        <v>0</v>
      </c>
      <c r="G63" s="34"/>
      <c r="H63" s="34"/>
      <c r="I63" s="34"/>
      <c r="J63" s="33">
        <f t="shared" si="4"/>
        <v>0</v>
      </c>
      <c r="K63" s="68"/>
      <c r="L63" s="34"/>
      <c r="M63" s="34"/>
      <c r="N63" s="33">
        <f t="shared" si="5"/>
        <v>0</v>
      </c>
    </row>
    <row r="64" spans="1:14" ht="30" hidden="1">
      <c r="A64" s="7">
        <v>2272</v>
      </c>
      <c r="B64" s="14" t="s">
        <v>108</v>
      </c>
      <c r="C64" s="34"/>
      <c r="D64" s="34"/>
      <c r="E64" s="34"/>
      <c r="F64" s="33">
        <f t="shared" si="3"/>
        <v>0</v>
      </c>
      <c r="G64" s="34"/>
      <c r="H64" s="34"/>
      <c r="I64" s="34"/>
      <c r="J64" s="33">
        <f t="shared" si="4"/>
        <v>0</v>
      </c>
      <c r="K64" s="68"/>
      <c r="L64" s="34"/>
      <c r="M64" s="34"/>
      <c r="N64" s="33">
        <f t="shared" si="5"/>
        <v>0</v>
      </c>
    </row>
    <row r="65" spans="1:14" ht="15" hidden="1">
      <c r="A65" s="7">
        <v>2273</v>
      </c>
      <c r="B65" s="14" t="s">
        <v>109</v>
      </c>
      <c r="C65" s="34"/>
      <c r="D65" s="34"/>
      <c r="E65" s="34"/>
      <c r="F65" s="33">
        <f t="shared" si="3"/>
        <v>0</v>
      </c>
      <c r="G65" s="34"/>
      <c r="H65" s="34"/>
      <c r="I65" s="34"/>
      <c r="J65" s="33">
        <f t="shared" si="4"/>
        <v>0</v>
      </c>
      <c r="K65" s="68"/>
      <c r="L65" s="34"/>
      <c r="M65" s="34"/>
      <c r="N65" s="33">
        <f t="shared" si="5"/>
        <v>0</v>
      </c>
    </row>
    <row r="66" spans="1:14" ht="15" hidden="1">
      <c r="A66" s="7">
        <v>2274</v>
      </c>
      <c r="B66" s="14" t="s">
        <v>110</v>
      </c>
      <c r="C66" s="34"/>
      <c r="D66" s="34"/>
      <c r="E66" s="34"/>
      <c r="F66" s="33">
        <f t="shared" si="3"/>
        <v>0</v>
      </c>
      <c r="G66" s="34"/>
      <c r="H66" s="34"/>
      <c r="I66" s="34"/>
      <c r="J66" s="33">
        <f t="shared" si="4"/>
        <v>0</v>
      </c>
      <c r="K66" s="68"/>
      <c r="L66" s="34"/>
      <c r="M66" s="34"/>
      <c r="N66" s="33">
        <f t="shared" si="5"/>
        <v>0</v>
      </c>
    </row>
    <row r="67" spans="1:14" ht="30" hidden="1">
      <c r="A67" s="7">
        <v>2275</v>
      </c>
      <c r="B67" s="14" t="s">
        <v>200</v>
      </c>
      <c r="C67" s="34"/>
      <c r="D67" s="34"/>
      <c r="E67" s="34"/>
      <c r="F67" s="33">
        <f t="shared" si="3"/>
        <v>0</v>
      </c>
      <c r="G67" s="34"/>
      <c r="H67" s="34"/>
      <c r="I67" s="34"/>
      <c r="J67" s="33">
        <f t="shared" si="4"/>
        <v>0</v>
      </c>
      <c r="K67" s="68"/>
      <c r="L67" s="34"/>
      <c r="M67" s="34"/>
      <c r="N67" s="33">
        <f t="shared" si="5"/>
        <v>0</v>
      </c>
    </row>
    <row r="68" spans="1:14" ht="60" hidden="1">
      <c r="A68" s="7">
        <v>2282</v>
      </c>
      <c r="B68" s="14" t="s">
        <v>111</v>
      </c>
      <c r="C68" s="34"/>
      <c r="D68" s="34"/>
      <c r="E68" s="34"/>
      <c r="F68" s="33">
        <f t="shared" si="3"/>
        <v>0</v>
      </c>
      <c r="G68" s="34"/>
      <c r="H68" s="34"/>
      <c r="I68" s="34"/>
      <c r="J68" s="33">
        <f t="shared" si="4"/>
        <v>0</v>
      </c>
      <c r="K68" s="68"/>
      <c r="L68" s="34"/>
      <c r="M68" s="34"/>
      <c r="N68" s="33">
        <f t="shared" si="5"/>
        <v>0</v>
      </c>
    </row>
    <row r="69" spans="1:14" ht="15" hidden="1">
      <c r="A69" s="7">
        <v>2800</v>
      </c>
      <c r="B69" s="14" t="s">
        <v>112</v>
      </c>
      <c r="C69" s="34"/>
      <c r="D69" s="34"/>
      <c r="E69" s="34"/>
      <c r="F69" s="33">
        <f t="shared" si="3"/>
        <v>0</v>
      </c>
      <c r="G69" s="34"/>
      <c r="H69" s="34"/>
      <c r="I69" s="34"/>
      <c r="J69" s="33">
        <f t="shared" si="4"/>
        <v>0</v>
      </c>
      <c r="K69" s="68"/>
      <c r="L69" s="34"/>
      <c r="M69" s="34"/>
      <c r="N69" s="33">
        <f t="shared" si="5"/>
        <v>0</v>
      </c>
    </row>
    <row r="70" spans="1:14" ht="45" hidden="1">
      <c r="A70" s="7">
        <v>3110</v>
      </c>
      <c r="B70" s="14" t="s">
        <v>113</v>
      </c>
      <c r="C70" s="34"/>
      <c r="D70" s="34"/>
      <c r="E70" s="34">
        <f>D70</f>
        <v>0</v>
      </c>
      <c r="F70" s="33">
        <f t="shared" si="3"/>
        <v>0</v>
      </c>
      <c r="G70" s="34"/>
      <c r="H70" s="34"/>
      <c r="I70" s="34">
        <f>H70</f>
        <v>0</v>
      </c>
      <c r="J70" s="33">
        <f t="shared" si="4"/>
        <v>0</v>
      </c>
      <c r="K70" s="34"/>
      <c r="L70" s="34"/>
      <c r="M70" s="34"/>
      <c r="N70" s="33">
        <f t="shared" si="5"/>
        <v>0</v>
      </c>
    </row>
    <row r="71" spans="1:14" ht="30" hidden="1">
      <c r="A71" s="7">
        <v>3132</v>
      </c>
      <c r="B71" s="14" t="s">
        <v>114</v>
      </c>
      <c r="C71" s="34"/>
      <c r="D71" s="34"/>
      <c r="E71" s="34">
        <f>D71</f>
        <v>0</v>
      </c>
      <c r="F71" s="33">
        <f t="shared" si="3"/>
        <v>0</v>
      </c>
      <c r="G71" s="36" t="s">
        <v>15</v>
      </c>
      <c r="H71" s="36" t="s">
        <v>15</v>
      </c>
      <c r="I71" s="36" t="s">
        <v>15</v>
      </c>
      <c r="J71" s="33">
        <v>0</v>
      </c>
      <c r="K71" s="34" t="s">
        <v>15</v>
      </c>
      <c r="L71" s="36" t="s">
        <v>15</v>
      </c>
      <c r="M71" s="36" t="s">
        <v>15</v>
      </c>
      <c r="N71" s="33"/>
    </row>
    <row r="72" spans="1:14" s="17" customFormat="1" ht="14.25">
      <c r="A72" s="16" t="s">
        <v>15</v>
      </c>
      <c r="B72" s="16" t="s">
        <v>18</v>
      </c>
      <c r="C72" s="33">
        <f>C56+C57+C58+C59+C60+C61+C62+C63+C64+C65+C66+C68+C69+C70+C71</f>
        <v>0</v>
      </c>
      <c r="D72" s="33">
        <f>D56+D57+D58+D59+D60+D69+D70+D71+D61+D62+D63+D64+D65+D66+D68</f>
        <v>0</v>
      </c>
      <c r="E72" s="33">
        <f>E70+E71</f>
        <v>0</v>
      </c>
      <c r="F72" s="33">
        <f t="shared" si="3"/>
        <v>0</v>
      </c>
      <c r="G72" s="33">
        <f>G56+G57+G58+G59+G60+G61+G62+G63+G64+G65+G66+G67+G68+G69</f>
        <v>0</v>
      </c>
      <c r="H72" s="33">
        <f>H56+H57+H58+H59+H60+H61+H70+H69</f>
        <v>0</v>
      </c>
      <c r="I72" s="33">
        <f>I70</f>
        <v>0</v>
      </c>
      <c r="J72" s="33">
        <f t="shared" si="4"/>
        <v>0</v>
      </c>
      <c r="K72" s="33">
        <f>SUM(K56:K71)</f>
        <v>234000</v>
      </c>
      <c r="L72" s="33">
        <f>SUM(L56:L71)</f>
        <v>0</v>
      </c>
      <c r="M72" s="33">
        <f>M70</f>
        <v>0</v>
      </c>
      <c r="N72" s="33">
        <f>SUM(N56:N71)</f>
        <v>234000</v>
      </c>
    </row>
    <row r="73" spans="11:12" ht="15">
      <c r="K73" s="23"/>
      <c r="L73" s="23"/>
    </row>
    <row r="75" spans="1:14" ht="15">
      <c r="A75" s="81" t="s">
        <v>165</v>
      </c>
      <c r="B75" s="81"/>
      <c r="C75" s="81"/>
      <c r="D75" s="81"/>
      <c r="E75" s="81"/>
      <c r="F75" s="81"/>
      <c r="G75" s="81"/>
      <c r="H75" s="81"/>
      <c r="I75" s="81"/>
      <c r="J75" s="81"/>
      <c r="K75" s="81"/>
      <c r="L75" s="81"/>
      <c r="M75" s="81"/>
      <c r="N75" s="81"/>
    </row>
    <row r="76" ht="15">
      <c r="A76" s="4" t="s">
        <v>9</v>
      </c>
    </row>
    <row r="77" ht="38.25" customHeight="1"/>
    <row r="78" spans="1:14" ht="15">
      <c r="A78" s="85" t="s">
        <v>21</v>
      </c>
      <c r="B78" s="85" t="s">
        <v>11</v>
      </c>
      <c r="C78" s="85" t="s">
        <v>159</v>
      </c>
      <c r="D78" s="85"/>
      <c r="E78" s="85"/>
      <c r="F78" s="85"/>
      <c r="G78" s="85" t="s">
        <v>160</v>
      </c>
      <c r="H78" s="85"/>
      <c r="I78" s="85"/>
      <c r="J78" s="85"/>
      <c r="K78" s="85" t="s">
        <v>166</v>
      </c>
      <c r="L78" s="85"/>
      <c r="M78" s="85"/>
      <c r="N78" s="85"/>
    </row>
    <row r="79" spans="1:14" ht="58.5" customHeight="1">
      <c r="A79" s="85"/>
      <c r="B79" s="85"/>
      <c r="C79" s="7" t="s">
        <v>12</v>
      </c>
      <c r="D79" s="7" t="s">
        <v>13</v>
      </c>
      <c r="E79" s="7" t="s">
        <v>14</v>
      </c>
      <c r="F79" s="7" t="s">
        <v>60</v>
      </c>
      <c r="G79" s="7" t="s">
        <v>12</v>
      </c>
      <c r="H79" s="7" t="s">
        <v>13</v>
      </c>
      <c r="I79" s="7" t="s">
        <v>14</v>
      </c>
      <c r="J79" s="7" t="s">
        <v>58</v>
      </c>
      <c r="K79" s="7" t="s">
        <v>12</v>
      </c>
      <c r="L79" s="7" t="s">
        <v>13</v>
      </c>
      <c r="M79" s="7" t="s">
        <v>14</v>
      </c>
      <c r="N79" s="7" t="s">
        <v>59</v>
      </c>
    </row>
    <row r="80" spans="1:14" ht="15">
      <c r="A80" s="7">
        <v>1</v>
      </c>
      <c r="B80" s="7">
        <v>2</v>
      </c>
      <c r="C80" s="7">
        <v>3</v>
      </c>
      <c r="D80" s="7">
        <v>4</v>
      </c>
      <c r="E80" s="7">
        <v>5</v>
      </c>
      <c r="F80" s="7">
        <v>6</v>
      </c>
      <c r="G80" s="7">
        <v>7</v>
      </c>
      <c r="H80" s="7">
        <v>8</v>
      </c>
      <c r="I80" s="7">
        <v>9</v>
      </c>
      <c r="J80" s="7">
        <v>10</v>
      </c>
      <c r="K80" s="7">
        <v>11</v>
      </c>
      <c r="L80" s="7">
        <v>12</v>
      </c>
      <c r="M80" s="7">
        <v>13</v>
      </c>
      <c r="N80" s="7">
        <v>14</v>
      </c>
    </row>
    <row r="81" spans="1:14" s="17" customFormat="1" ht="14.25">
      <c r="A81" s="16" t="s">
        <v>15</v>
      </c>
      <c r="B81" s="16" t="s">
        <v>18</v>
      </c>
      <c r="C81" s="16" t="s">
        <v>15</v>
      </c>
      <c r="D81" s="16" t="s">
        <v>15</v>
      </c>
      <c r="E81" s="16" t="s">
        <v>15</v>
      </c>
      <c r="F81" s="16" t="s">
        <v>15</v>
      </c>
      <c r="G81" s="16" t="s">
        <v>15</v>
      </c>
      <c r="H81" s="16" t="s">
        <v>15</v>
      </c>
      <c r="I81" s="16" t="s">
        <v>15</v>
      </c>
      <c r="J81" s="16" t="s">
        <v>15</v>
      </c>
      <c r="K81" s="16" t="s">
        <v>15</v>
      </c>
      <c r="L81" s="16" t="s">
        <v>15</v>
      </c>
      <c r="M81" s="16" t="s">
        <v>15</v>
      </c>
      <c r="N81" s="16" t="s">
        <v>15</v>
      </c>
    </row>
    <row r="83" spans="1:10" ht="15">
      <c r="A83" s="81" t="s">
        <v>167</v>
      </c>
      <c r="B83" s="81"/>
      <c r="C83" s="81"/>
      <c r="D83" s="81"/>
      <c r="E83" s="81"/>
      <c r="F83" s="81"/>
      <c r="G83" s="81"/>
      <c r="H83" s="81"/>
      <c r="I83" s="81"/>
      <c r="J83" s="81"/>
    </row>
    <row r="84" ht="15">
      <c r="A84" s="4" t="s">
        <v>9</v>
      </c>
    </row>
    <row r="86" spans="1:10" ht="21.75" customHeight="1">
      <c r="A86" s="85" t="s">
        <v>20</v>
      </c>
      <c r="B86" s="85" t="s">
        <v>11</v>
      </c>
      <c r="C86" s="88" t="s">
        <v>79</v>
      </c>
      <c r="D86" s="88"/>
      <c r="E86" s="88"/>
      <c r="F86" s="88"/>
      <c r="G86" s="88" t="s">
        <v>163</v>
      </c>
      <c r="H86" s="88"/>
      <c r="I86" s="88"/>
      <c r="J86" s="88"/>
    </row>
    <row r="87" spans="1:10" ht="61.5" customHeight="1">
      <c r="A87" s="85"/>
      <c r="B87" s="85"/>
      <c r="C87" s="7" t="s">
        <v>12</v>
      </c>
      <c r="D87" s="7" t="s">
        <v>13</v>
      </c>
      <c r="E87" s="7" t="s">
        <v>14</v>
      </c>
      <c r="F87" s="7" t="s">
        <v>60</v>
      </c>
      <c r="G87" s="7" t="s">
        <v>12</v>
      </c>
      <c r="H87" s="7" t="s">
        <v>13</v>
      </c>
      <c r="I87" s="7" t="s">
        <v>14</v>
      </c>
      <c r="J87" s="7" t="s">
        <v>58</v>
      </c>
    </row>
    <row r="88" spans="1:10" ht="15">
      <c r="A88" s="7">
        <v>1</v>
      </c>
      <c r="B88" s="7">
        <v>2</v>
      </c>
      <c r="C88" s="7">
        <v>3</v>
      </c>
      <c r="D88" s="7">
        <v>4</v>
      </c>
      <c r="E88" s="7">
        <v>5</v>
      </c>
      <c r="F88" s="7">
        <v>6</v>
      </c>
      <c r="G88" s="7">
        <v>7</v>
      </c>
      <c r="H88" s="7">
        <v>8</v>
      </c>
      <c r="I88" s="7">
        <v>9</v>
      </c>
      <c r="J88" s="7">
        <v>10</v>
      </c>
    </row>
    <row r="89" spans="1:10" ht="15" hidden="1">
      <c r="A89" s="7">
        <v>2111</v>
      </c>
      <c r="B89" s="14" t="s">
        <v>100</v>
      </c>
      <c r="C89" s="34"/>
      <c r="D89" s="34"/>
      <c r="E89" s="34"/>
      <c r="F89" s="33">
        <f>C89+D89</f>
        <v>0</v>
      </c>
      <c r="G89" s="34"/>
      <c r="H89" s="34"/>
      <c r="I89" s="34"/>
      <c r="J89" s="33">
        <f>G89+H89</f>
        <v>0</v>
      </c>
    </row>
    <row r="90" spans="1:10" ht="15" hidden="1">
      <c r="A90" s="7">
        <v>2120</v>
      </c>
      <c r="B90" s="14" t="s">
        <v>101</v>
      </c>
      <c r="C90" s="34"/>
      <c r="D90" s="34"/>
      <c r="E90" s="34"/>
      <c r="F90" s="33">
        <f aca="true" t="shared" si="6" ref="F90:F103">C90+D90</f>
        <v>0</v>
      </c>
      <c r="G90" s="34"/>
      <c r="H90" s="34"/>
      <c r="I90" s="34"/>
      <c r="J90" s="33">
        <f aca="true" t="shared" si="7" ref="J90:J103">G90+H90</f>
        <v>0</v>
      </c>
    </row>
    <row r="91" spans="1:10" ht="30">
      <c r="A91" s="7">
        <v>2210</v>
      </c>
      <c r="B91" s="14" t="s">
        <v>102</v>
      </c>
      <c r="C91" s="34"/>
      <c r="D91" s="34"/>
      <c r="E91" s="34"/>
      <c r="F91" s="33">
        <f t="shared" si="6"/>
        <v>0</v>
      </c>
      <c r="G91" s="34"/>
      <c r="H91" s="34"/>
      <c r="I91" s="34"/>
      <c r="J91" s="33">
        <f t="shared" si="7"/>
        <v>0</v>
      </c>
    </row>
    <row r="92" spans="1:10" ht="30" hidden="1">
      <c r="A92" s="7">
        <v>2220</v>
      </c>
      <c r="B92" s="14" t="s">
        <v>103</v>
      </c>
      <c r="C92" s="34"/>
      <c r="D92" s="34"/>
      <c r="E92" s="34"/>
      <c r="F92" s="33">
        <f t="shared" si="6"/>
        <v>0</v>
      </c>
      <c r="G92" s="34"/>
      <c r="H92" s="34"/>
      <c r="I92" s="34"/>
      <c r="J92" s="33">
        <f t="shared" si="7"/>
        <v>0</v>
      </c>
    </row>
    <row r="93" spans="1:10" ht="15" hidden="1">
      <c r="A93" s="7">
        <v>2230</v>
      </c>
      <c r="B93" s="14" t="s">
        <v>104</v>
      </c>
      <c r="C93" s="34"/>
      <c r="D93" s="34"/>
      <c r="E93" s="34"/>
      <c r="F93" s="33">
        <f t="shared" si="6"/>
        <v>0</v>
      </c>
      <c r="G93" s="34"/>
      <c r="H93" s="34"/>
      <c r="I93" s="34"/>
      <c r="J93" s="33">
        <f t="shared" si="7"/>
        <v>0</v>
      </c>
    </row>
    <row r="94" spans="1:10" ht="30">
      <c r="A94" s="7">
        <v>2240</v>
      </c>
      <c r="B94" s="14" t="s">
        <v>105</v>
      </c>
      <c r="C94" s="34"/>
      <c r="D94" s="34"/>
      <c r="E94" s="34"/>
      <c r="F94" s="33">
        <f t="shared" si="6"/>
        <v>0</v>
      </c>
      <c r="G94" s="34"/>
      <c r="H94" s="34"/>
      <c r="I94" s="34"/>
      <c r="J94" s="33">
        <f t="shared" si="7"/>
        <v>0</v>
      </c>
    </row>
    <row r="95" spans="1:10" ht="15" hidden="1">
      <c r="A95" s="7">
        <v>2250</v>
      </c>
      <c r="B95" s="14" t="s">
        <v>106</v>
      </c>
      <c r="C95" s="34"/>
      <c r="D95" s="34"/>
      <c r="E95" s="34"/>
      <c r="F95" s="33">
        <f t="shared" si="6"/>
        <v>0</v>
      </c>
      <c r="G95" s="34"/>
      <c r="H95" s="34"/>
      <c r="I95" s="34"/>
      <c r="J95" s="33">
        <f t="shared" si="7"/>
        <v>0</v>
      </c>
    </row>
    <row r="96" spans="1:10" ht="15" hidden="1">
      <c r="A96" s="7">
        <v>2271</v>
      </c>
      <c r="B96" s="14" t="s">
        <v>107</v>
      </c>
      <c r="C96" s="34"/>
      <c r="D96" s="34"/>
      <c r="E96" s="34"/>
      <c r="F96" s="33">
        <f t="shared" si="6"/>
        <v>0</v>
      </c>
      <c r="G96" s="34"/>
      <c r="H96" s="34"/>
      <c r="I96" s="34"/>
      <c r="J96" s="33">
        <f t="shared" si="7"/>
        <v>0</v>
      </c>
    </row>
    <row r="97" spans="1:10" ht="30" hidden="1">
      <c r="A97" s="7">
        <v>2272</v>
      </c>
      <c r="B97" s="14" t="s">
        <v>108</v>
      </c>
      <c r="C97" s="34"/>
      <c r="D97" s="34"/>
      <c r="E97" s="34"/>
      <c r="F97" s="33">
        <f t="shared" si="6"/>
        <v>0</v>
      </c>
      <c r="G97" s="34"/>
      <c r="H97" s="34"/>
      <c r="I97" s="34"/>
      <c r="J97" s="33">
        <f t="shared" si="7"/>
        <v>0</v>
      </c>
    </row>
    <row r="98" spans="1:10" ht="15" hidden="1">
      <c r="A98" s="7">
        <v>2273</v>
      </c>
      <c r="B98" s="14" t="s">
        <v>109</v>
      </c>
      <c r="C98" s="34"/>
      <c r="D98" s="34"/>
      <c r="E98" s="34"/>
      <c r="F98" s="33">
        <f t="shared" si="6"/>
        <v>0</v>
      </c>
      <c r="G98" s="34"/>
      <c r="H98" s="34"/>
      <c r="I98" s="34"/>
      <c r="J98" s="33">
        <f t="shared" si="7"/>
        <v>0</v>
      </c>
    </row>
    <row r="99" spans="1:10" ht="15" hidden="1">
      <c r="A99" s="7">
        <v>2274</v>
      </c>
      <c r="B99" s="14" t="s">
        <v>110</v>
      </c>
      <c r="C99" s="34"/>
      <c r="D99" s="34"/>
      <c r="E99" s="34"/>
      <c r="F99" s="33">
        <f t="shared" si="6"/>
        <v>0</v>
      </c>
      <c r="G99" s="34"/>
      <c r="H99" s="34"/>
      <c r="I99" s="34"/>
      <c r="J99" s="33">
        <f t="shared" si="7"/>
        <v>0</v>
      </c>
    </row>
    <row r="100" spans="1:10" ht="30" hidden="1">
      <c r="A100" s="7">
        <v>2275</v>
      </c>
      <c r="B100" s="14" t="s">
        <v>200</v>
      </c>
      <c r="C100" s="34"/>
      <c r="D100" s="34"/>
      <c r="E100" s="34"/>
      <c r="F100" s="33">
        <f t="shared" si="6"/>
        <v>0</v>
      </c>
      <c r="G100" s="34"/>
      <c r="H100" s="34"/>
      <c r="I100" s="34"/>
      <c r="J100" s="33">
        <f t="shared" si="7"/>
        <v>0</v>
      </c>
    </row>
    <row r="101" spans="1:10" ht="60" hidden="1">
      <c r="A101" s="7">
        <v>2282</v>
      </c>
      <c r="B101" s="14" t="s">
        <v>111</v>
      </c>
      <c r="C101" s="34"/>
      <c r="D101" s="34"/>
      <c r="E101" s="34"/>
      <c r="F101" s="33">
        <f t="shared" si="6"/>
        <v>0</v>
      </c>
      <c r="G101" s="34"/>
      <c r="H101" s="34"/>
      <c r="I101" s="34"/>
      <c r="J101" s="33">
        <f t="shared" si="7"/>
        <v>0</v>
      </c>
    </row>
    <row r="102" spans="1:10" ht="15" hidden="1">
      <c r="A102" s="7">
        <v>2800</v>
      </c>
      <c r="B102" s="14" t="s">
        <v>112</v>
      </c>
      <c r="C102" s="34"/>
      <c r="D102" s="34"/>
      <c r="E102" s="34"/>
      <c r="F102" s="33">
        <f t="shared" si="6"/>
        <v>0</v>
      </c>
      <c r="G102" s="34"/>
      <c r="H102" s="34"/>
      <c r="I102" s="34"/>
      <c r="J102" s="33">
        <f t="shared" si="7"/>
        <v>0</v>
      </c>
    </row>
    <row r="103" spans="1:10" ht="45" hidden="1">
      <c r="A103" s="7">
        <v>3110</v>
      </c>
      <c r="B103" s="14" t="s">
        <v>113</v>
      </c>
      <c r="C103" s="34"/>
      <c r="D103" s="34"/>
      <c r="E103" s="34">
        <f>D103</f>
        <v>0</v>
      </c>
      <c r="F103" s="33">
        <f t="shared" si="6"/>
        <v>0</v>
      </c>
      <c r="G103" s="34"/>
      <c r="H103" s="34"/>
      <c r="I103" s="34">
        <f>H103</f>
        <v>0</v>
      </c>
      <c r="J103" s="33">
        <f t="shared" si="7"/>
        <v>0</v>
      </c>
    </row>
    <row r="104" spans="1:10" ht="30" hidden="1">
      <c r="A104" s="7">
        <v>3132</v>
      </c>
      <c r="B104" s="14" t="s">
        <v>114</v>
      </c>
      <c r="C104" s="34"/>
      <c r="D104" s="34" t="s">
        <v>15</v>
      </c>
      <c r="E104" s="34" t="s">
        <v>15</v>
      </c>
      <c r="F104" s="33"/>
      <c r="G104" s="34">
        <f>C104*1.05</f>
        <v>0</v>
      </c>
      <c r="H104" s="34" t="s">
        <v>15</v>
      </c>
      <c r="I104" s="34" t="s">
        <v>15</v>
      </c>
      <c r="J104" s="33"/>
    </row>
    <row r="105" spans="1:10" s="17" customFormat="1" ht="14.25">
      <c r="A105" s="16" t="s">
        <v>15</v>
      </c>
      <c r="B105" s="16" t="s">
        <v>18</v>
      </c>
      <c r="C105" s="33">
        <f>SUM(C89:C104)</f>
        <v>0</v>
      </c>
      <c r="D105" s="33">
        <f>SUM(D89:D104)-0.01</f>
        <v>-0.01</v>
      </c>
      <c r="E105" s="33">
        <f>E103</f>
        <v>0</v>
      </c>
      <c r="F105" s="33">
        <f>SUM(F89:F104)-0.01</f>
        <v>-0.01</v>
      </c>
      <c r="G105" s="33">
        <f>SUM(G89:G104)</f>
        <v>0</v>
      </c>
      <c r="H105" s="33">
        <f>SUM(H89:H104)+0.01</f>
        <v>0.01</v>
      </c>
      <c r="I105" s="33">
        <f>I103</f>
        <v>0</v>
      </c>
      <c r="J105" s="33">
        <f>SUM(J89:J104)</f>
        <v>0</v>
      </c>
    </row>
    <row r="106" ht="15">
      <c r="D106" s="70"/>
    </row>
    <row r="107" spans="4:9" ht="15">
      <c r="D107" s="70"/>
      <c r="H107" s="70"/>
      <c r="I107" s="70"/>
    </row>
    <row r="108" spans="1:10" ht="15">
      <c r="A108" s="81" t="s">
        <v>168</v>
      </c>
      <c r="B108" s="81"/>
      <c r="C108" s="81"/>
      <c r="D108" s="81"/>
      <c r="E108" s="81"/>
      <c r="F108" s="81"/>
      <c r="G108" s="81"/>
      <c r="H108" s="81"/>
      <c r="I108" s="81"/>
      <c r="J108" s="81"/>
    </row>
    <row r="109" ht="15">
      <c r="A109" s="4" t="s">
        <v>9</v>
      </c>
    </row>
    <row r="111" spans="1:10" ht="15">
      <c r="A111" s="85" t="s">
        <v>21</v>
      </c>
      <c r="B111" s="85" t="s">
        <v>11</v>
      </c>
      <c r="C111" s="85" t="s">
        <v>79</v>
      </c>
      <c r="D111" s="85"/>
      <c r="E111" s="85"/>
      <c r="F111" s="85"/>
      <c r="G111" s="85" t="s">
        <v>163</v>
      </c>
      <c r="H111" s="85"/>
      <c r="I111" s="85"/>
      <c r="J111" s="85"/>
    </row>
    <row r="112" spans="1:10" ht="72.75" customHeight="1">
      <c r="A112" s="85"/>
      <c r="B112" s="85"/>
      <c r="C112" s="7" t="s">
        <v>12</v>
      </c>
      <c r="D112" s="7" t="s">
        <v>13</v>
      </c>
      <c r="E112" s="7" t="s">
        <v>14</v>
      </c>
      <c r="F112" s="7" t="s">
        <v>60</v>
      </c>
      <c r="G112" s="7" t="s">
        <v>12</v>
      </c>
      <c r="H112" s="7" t="s">
        <v>13</v>
      </c>
      <c r="I112" s="7" t="s">
        <v>14</v>
      </c>
      <c r="J112" s="7" t="s">
        <v>58</v>
      </c>
    </row>
    <row r="113" spans="1:10" ht="15">
      <c r="A113" s="7">
        <v>1</v>
      </c>
      <c r="B113" s="7">
        <v>2</v>
      </c>
      <c r="C113" s="7">
        <v>3</v>
      </c>
      <c r="D113" s="7">
        <v>4</v>
      </c>
      <c r="E113" s="7">
        <v>5</v>
      </c>
      <c r="F113" s="7">
        <v>6</v>
      </c>
      <c r="G113" s="7">
        <v>7</v>
      </c>
      <c r="H113" s="7">
        <v>8</v>
      </c>
      <c r="I113" s="7">
        <v>9</v>
      </c>
      <c r="J113" s="7">
        <v>10</v>
      </c>
    </row>
    <row r="114" spans="1:10" s="17" customFormat="1" ht="14.25">
      <c r="A114" s="16" t="s">
        <v>15</v>
      </c>
      <c r="B114" s="16" t="s">
        <v>18</v>
      </c>
      <c r="C114" s="16" t="s">
        <v>15</v>
      </c>
      <c r="D114" s="16" t="s">
        <v>15</v>
      </c>
      <c r="E114" s="16" t="s">
        <v>15</v>
      </c>
      <c r="F114" s="16" t="s">
        <v>15</v>
      </c>
      <c r="G114" s="16" t="s">
        <v>15</v>
      </c>
      <c r="H114" s="16" t="s">
        <v>15</v>
      </c>
      <c r="I114" s="16" t="s">
        <v>15</v>
      </c>
      <c r="J114" s="16" t="s">
        <v>15</v>
      </c>
    </row>
    <row r="116" spans="1:14" ht="15">
      <c r="A116" s="87" t="s">
        <v>22</v>
      </c>
      <c r="B116" s="87"/>
      <c r="C116" s="87"/>
      <c r="D116" s="87"/>
      <c r="E116" s="87"/>
      <c r="F116" s="87"/>
      <c r="G116" s="87"/>
      <c r="H116" s="87"/>
      <c r="I116" s="87"/>
      <c r="J116" s="87"/>
      <c r="K116" s="87"/>
      <c r="L116" s="87"/>
      <c r="M116" s="87"/>
      <c r="N116" s="87"/>
    </row>
    <row r="117" spans="1:14" ht="15">
      <c r="A117" s="87" t="s">
        <v>169</v>
      </c>
      <c r="B117" s="87"/>
      <c r="C117" s="87"/>
      <c r="D117" s="87"/>
      <c r="E117" s="87"/>
      <c r="F117" s="87"/>
      <c r="G117" s="87"/>
      <c r="H117" s="87"/>
      <c r="I117" s="87"/>
      <c r="J117" s="87"/>
      <c r="K117" s="87"/>
      <c r="L117" s="87"/>
      <c r="M117" s="87"/>
      <c r="N117" s="87"/>
    </row>
    <row r="118" ht="15">
      <c r="A118" s="4" t="s">
        <v>9</v>
      </c>
    </row>
    <row r="120" spans="1:16" ht="30.75" customHeight="1">
      <c r="A120" s="85" t="s">
        <v>23</v>
      </c>
      <c r="B120" s="85" t="s">
        <v>24</v>
      </c>
      <c r="C120" s="85" t="s">
        <v>159</v>
      </c>
      <c r="D120" s="85"/>
      <c r="E120" s="85"/>
      <c r="F120" s="85"/>
      <c r="G120" s="85" t="s">
        <v>160</v>
      </c>
      <c r="H120" s="85"/>
      <c r="I120" s="85"/>
      <c r="J120" s="85"/>
      <c r="K120" s="88" t="s">
        <v>161</v>
      </c>
      <c r="L120" s="88"/>
      <c r="M120" s="88"/>
      <c r="N120" s="88"/>
      <c r="P120" s="40"/>
    </row>
    <row r="121" spans="1:16" ht="66.75" customHeight="1">
      <c r="A121" s="85"/>
      <c r="B121" s="85"/>
      <c r="C121" s="43" t="s">
        <v>12</v>
      </c>
      <c r="D121" s="7" t="s">
        <v>13</v>
      </c>
      <c r="E121" s="7" t="s">
        <v>14</v>
      </c>
      <c r="F121" s="7" t="s">
        <v>60</v>
      </c>
      <c r="G121" s="7" t="s">
        <v>12</v>
      </c>
      <c r="H121" s="7" t="s">
        <v>13</v>
      </c>
      <c r="I121" s="7" t="s">
        <v>14</v>
      </c>
      <c r="J121" s="7" t="s">
        <v>58</v>
      </c>
      <c r="K121" s="7" t="s">
        <v>12</v>
      </c>
      <c r="L121" s="7" t="s">
        <v>13</v>
      </c>
      <c r="M121" s="7" t="s">
        <v>14</v>
      </c>
      <c r="N121" s="7" t="s">
        <v>59</v>
      </c>
      <c r="P121" s="40"/>
    </row>
    <row r="122" spans="1:16" ht="15">
      <c r="A122" s="7">
        <v>1</v>
      </c>
      <c r="B122" s="7">
        <v>2</v>
      </c>
      <c r="C122" s="7">
        <v>3</v>
      </c>
      <c r="D122" s="7">
        <v>4</v>
      </c>
      <c r="E122" s="7">
        <v>5</v>
      </c>
      <c r="F122" s="7">
        <v>6</v>
      </c>
      <c r="G122" s="7">
        <v>7</v>
      </c>
      <c r="H122" s="7">
        <v>8</v>
      </c>
      <c r="I122" s="7">
        <v>9</v>
      </c>
      <c r="J122" s="7">
        <v>10</v>
      </c>
      <c r="K122" s="7">
        <v>11</v>
      </c>
      <c r="L122" s="7">
        <v>12</v>
      </c>
      <c r="M122" s="7">
        <v>13</v>
      </c>
      <c r="N122" s="7">
        <v>14</v>
      </c>
      <c r="P122" s="40"/>
    </row>
    <row r="123" spans="1:16" ht="45">
      <c r="A123" s="12" t="s">
        <v>121</v>
      </c>
      <c r="B123" s="46" t="s">
        <v>203</v>
      </c>
      <c r="C123" s="67"/>
      <c r="D123" s="34"/>
      <c r="E123" s="34"/>
      <c r="F123" s="33">
        <f>C123+D123</f>
        <v>0</v>
      </c>
      <c r="G123" s="34"/>
      <c r="H123" s="34"/>
      <c r="I123" s="34"/>
      <c r="J123" s="33">
        <f>G123+H123</f>
        <v>0</v>
      </c>
      <c r="K123" s="34">
        <v>234000</v>
      </c>
      <c r="L123" s="34">
        <f>L29+L30</f>
        <v>0</v>
      </c>
      <c r="M123" s="34">
        <v>0</v>
      </c>
      <c r="N123" s="34">
        <f>K123+L123</f>
        <v>234000</v>
      </c>
      <c r="P123" s="40"/>
    </row>
    <row r="124" spans="1:16" ht="120.75" customHeight="1" hidden="1">
      <c r="A124" s="12" t="s">
        <v>116</v>
      </c>
      <c r="B124" s="39" t="s">
        <v>148</v>
      </c>
      <c r="C124" s="67"/>
      <c r="D124" s="34"/>
      <c r="E124" s="34"/>
      <c r="F124" s="33">
        <f>C124+D124</f>
        <v>0</v>
      </c>
      <c r="G124" s="34"/>
      <c r="H124" s="34"/>
      <c r="I124" s="34"/>
      <c r="J124" s="33">
        <f>G124</f>
        <v>0</v>
      </c>
      <c r="K124" s="68"/>
      <c r="L124" s="34"/>
      <c r="M124" s="34"/>
      <c r="N124" s="34"/>
      <c r="P124" s="40"/>
    </row>
    <row r="125" spans="1:16" ht="60" hidden="1">
      <c r="A125" s="12" t="s">
        <v>117</v>
      </c>
      <c r="B125" s="39" t="s">
        <v>147</v>
      </c>
      <c r="C125" s="34"/>
      <c r="D125" s="34"/>
      <c r="E125" s="34"/>
      <c r="F125" s="33"/>
      <c r="G125" s="34"/>
      <c r="H125" s="34"/>
      <c r="I125" s="34"/>
      <c r="J125" s="33">
        <f>G125</f>
        <v>0</v>
      </c>
      <c r="K125" s="68"/>
      <c r="L125" s="34"/>
      <c r="M125" s="34"/>
      <c r="N125" s="34"/>
      <c r="P125" s="40"/>
    </row>
    <row r="126" spans="1:16" ht="45" hidden="1">
      <c r="A126" s="7">
        <v>4</v>
      </c>
      <c r="B126" s="14" t="s">
        <v>113</v>
      </c>
      <c r="C126" s="34"/>
      <c r="D126" s="34"/>
      <c r="E126" s="34">
        <f>D126</f>
        <v>0</v>
      </c>
      <c r="F126" s="33">
        <f>C126+D126</f>
        <v>0</v>
      </c>
      <c r="G126" s="34"/>
      <c r="H126" s="34">
        <f>H35</f>
        <v>0</v>
      </c>
      <c r="I126" s="34">
        <f>H126</f>
        <v>0</v>
      </c>
      <c r="J126" s="33">
        <f>G126+H126</f>
        <v>0</v>
      </c>
      <c r="K126" s="34"/>
      <c r="L126" s="34">
        <f>L35</f>
        <v>0</v>
      </c>
      <c r="M126" s="34">
        <f>L126</f>
        <v>0</v>
      </c>
      <c r="N126" s="34">
        <f>K126+L126</f>
        <v>0</v>
      </c>
      <c r="P126" s="40"/>
    </row>
    <row r="127" spans="1:16" ht="18.75" customHeight="1" hidden="1">
      <c r="A127" s="7">
        <v>5</v>
      </c>
      <c r="B127" s="14" t="s">
        <v>125</v>
      </c>
      <c r="C127" s="34"/>
      <c r="D127" s="34"/>
      <c r="E127" s="34">
        <f>D127</f>
        <v>0</v>
      </c>
      <c r="F127" s="33">
        <f>C127+D127</f>
        <v>0</v>
      </c>
      <c r="G127" s="34"/>
      <c r="H127" s="34"/>
      <c r="I127" s="34"/>
      <c r="J127" s="33">
        <f>G127+H127</f>
        <v>0</v>
      </c>
      <c r="K127" s="34"/>
      <c r="L127" s="34"/>
      <c r="M127" s="34"/>
      <c r="N127" s="34">
        <f>K127+L127</f>
        <v>0</v>
      </c>
      <c r="P127" s="40"/>
    </row>
    <row r="128" spans="1:16" s="17" customFormat="1" ht="14.25">
      <c r="A128" s="15" t="s">
        <v>15</v>
      </c>
      <c r="B128" s="16" t="s">
        <v>18</v>
      </c>
      <c r="C128" s="33">
        <f>C123+C124</f>
        <v>0</v>
      </c>
      <c r="D128" s="33">
        <f>D123+D126+D127</f>
        <v>0</v>
      </c>
      <c r="E128" s="33">
        <f>E126+E127</f>
        <v>0</v>
      </c>
      <c r="F128" s="33">
        <f>C128+D128</f>
        <v>0</v>
      </c>
      <c r="G128" s="33">
        <f>G123</f>
        <v>0</v>
      </c>
      <c r="H128" s="33">
        <f>H126+H123</f>
        <v>0</v>
      </c>
      <c r="I128" s="33">
        <f>I126</f>
        <v>0</v>
      </c>
      <c r="J128" s="33">
        <f>G128+H128</f>
        <v>0</v>
      </c>
      <c r="K128" s="33">
        <f>K123+K124+K125</f>
        <v>234000</v>
      </c>
      <c r="L128" s="33">
        <f>L123+L126+L127</f>
        <v>0</v>
      </c>
      <c r="M128" s="33">
        <f>M126</f>
        <v>0</v>
      </c>
      <c r="N128" s="33">
        <f>K128+L128</f>
        <v>234000</v>
      </c>
      <c r="P128" s="41"/>
    </row>
    <row r="129" spans="3:14" ht="15">
      <c r="C129" s="70"/>
      <c r="D129" s="70"/>
      <c r="E129" s="70"/>
      <c r="F129" s="70"/>
      <c r="G129" s="70"/>
      <c r="H129" s="70"/>
      <c r="I129" s="70"/>
      <c r="J129" s="70"/>
      <c r="K129" s="77"/>
      <c r="L129" s="70"/>
      <c r="M129" s="70"/>
      <c r="N129" s="70"/>
    </row>
    <row r="131" spans="1:10" s="51" customFormat="1" ht="15">
      <c r="A131" s="89" t="s">
        <v>170</v>
      </c>
      <c r="B131" s="89"/>
      <c r="C131" s="89"/>
      <c r="D131" s="89"/>
      <c r="E131" s="89"/>
      <c r="F131" s="89"/>
      <c r="G131" s="89"/>
      <c r="H131" s="89"/>
      <c r="I131" s="89"/>
      <c r="J131" s="89"/>
    </row>
    <row r="132" s="51" customFormat="1" ht="15">
      <c r="A132" s="73" t="s">
        <v>9</v>
      </c>
    </row>
    <row r="134" spans="1:10" ht="15">
      <c r="A134" s="85" t="s">
        <v>61</v>
      </c>
      <c r="B134" s="85" t="s">
        <v>24</v>
      </c>
      <c r="C134" s="96" t="s">
        <v>79</v>
      </c>
      <c r="D134" s="96"/>
      <c r="E134" s="96"/>
      <c r="F134" s="96"/>
      <c r="G134" s="96" t="s">
        <v>163</v>
      </c>
      <c r="H134" s="96"/>
      <c r="I134" s="96"/>
      <c r="J134" s="96"/>
    </row>
    <row r="135" spans="1:10" ht="63" customHeight="1">
      <c r="A135" s="85"/>
      <c r="B135" s="85"/>
      <c r="C135" s="7" t="s">
        <v>12</v>
      </c>
      <c r="D135" s="7" t="s">
        <v>13</v>
      </c>
      <c r="E135" s="7" t="s">
        <v>14</v>
      </c>
      <c r="F135" s="7" t="s">
        <v>60</v>
      </c>
      <c r="G135" s="7" t="s">
        <v>12</v>
      </c>
      <c r="H135" s="7" t="s">
        <v>13</v>
      </c>
      <c r="I135" s="7" t="s">
        <v>14</v>
      </c>
      <c r="J135" s="7" t="s">
        <v>58</v>
      </c>
    </row>
    <row r="136" spans="1:10" ht="15">
      <c r="A136" s="7">
        <v>1</v>
      </c>
      <c r="B136" s="7">
        <v>2</v>
      </c>
      <c r="C136" s="7">
        <v>3</v>
      </c>
      <c r="D136" s="7">
        <v>4</v>
      </c>
      <c r="E136" s="7">
        <v>5</v>
      </c>
      <c r="F136" s="7">
        <v>6</v>
      </c>
      <c r="G136" s="7">
        <v>7</v>
      </c>
      <c r="H136" s="7">
        <v>8</v>
      </c>
      <c r="I136" s="7">
        <v>9</v>
      </c>
      <c r="J136" s="7">
        <v>10</v>
      </c>
    </row>
    <row r="137" spans="1:10" ht="15">
      <c r="A137" s="7">
        <v>1</v>
      </c>
      <c r="B137" s="46"/>
      <c r="C137" s="34"/>
      <c r="D137" s="34"/>
      <c r="E137" s="34"/>
      <c r="F137" s="33"/>
      <c r="G137" s="34"/>
      <c r="H137" s="68"/>
      <c r="I137" s="34"/>
      <c r="J137" s="33"/>
    </row>
    <row r="138" spans="1:10" ht="120" hidden="1">
      <c r="A138" s="12" t="s">
        <v>116</v>
      </c>
      <c r="B138" s="39" t="s">
        <v>146</v>
      </c>
      <c r="C138" s="68"/>
      <c r="D138" s="34"/>
      <c r="E138" s="34"/>
      <c r="F138" s="33">
        <f>C138+D138</f>
        <v>0</v>
      </c>
      <c r="G138" s="68"/>
      <c r="H138" s="68"/>
      <c r="I138" s="34"/>
      <c r="J138" s="33">
        <f>G138+H138</f>
        <v>0</v>
      </c>
    </row>
    <row r="139" spans="1:10" ht="60" hidden="1">
      <c r="A139" s="12" t="s">
        <v>117</v>
      </c>
      <c r="B139" s="39" t="s">
        <v>147</v>
      </c>
      <c r="C139" s="68"/>
      <c r="D139" s="34"/>
      <c r="E139" s="34"/>
      <c r="F139" s="33">
        <f>C139+D139</f>
        <v>0</v>
      </c>
      <c r="G139" s="34"/>
      <c r="H139" s="34"/>
      <c r="I139" s="34"/>
      <c r="J139" s="33">
        <f>G139+H139</f>
        <v>0</v>
      </c>
    </row>
    <row r="140" spans="1:10" ht="45" hidden="1">
      <c r="A140" s="7">
        <v>4</v>
      </c>
      <c r="B140" s="14" t="s">
        <v>113</v>
      </c>
      <c r="C140" s="34"/>
      <c r="D140" s="34"/>
      <c r="E140" s="34"/>
      <c r="F140" s="33">
        <f>D140</f>
        <v>0</v>
      </c>
      <c r="G140" s="34"/>
      <c r="H140" s="34"/>
      <c r="I140" s="34"/>
      <c r="J140" s="33">
        <f>H140</f>
        <v>0</v>
      </c>
    </row>
    <row r="141" spans="1:10" s="17" customFormat="1" ht="14.25">
      <c r="A141" s="15" t="s">
        <v>15</v>
      </c>
      <c r="B141" s="16" t="s">
        <v>18</v>
      </c>
      <c r="C141" s="33">
        <f>C137+C138+C139</f>
        <v>0</v>
      </c>
      <c r="D141" s="33">
        <f>D137+D140</f>
        <v>0</v>
      </c>
      <c r="E141" s="33">
        <f>E140</f>
        <v>0</v>
      </c>
      <c r="F141" s="33">
        <f>C141+D141</f>
        <v>0</v>
      </c>
      <c r="G141" s="33">
        <f>G137+G138+G139</f>
        <v>0</v>
      </c>
      <c r="H141" s="33">
        <f>H137+H140</f>
        <v>0</v>
      </c>
      <c r="I141" s="33">
        <f>I140</f>
        <v>0</v>
      </c>
      <c r="J141" s="33">
        <f>G141+H141</f>
        <v>0</v>
      </c>
    </row>
    <row r="142" spans="3:10" ht="15">
      <c r="C142" s="70"/>
      <c r="D142" s="70"/>
      <c r="E142" s="70"/>
      <c r="F142" s="70"/>
      <c r="G142" s="70"/>
      <c r="H142" s="70"/>
      <c r="I142" s="70"/>
      <c r="J142" s="70"/>
    </row>
    <row r="143" spans="1:13" ht="15">
      <c r="A143" s="87" t="s">
        <v>154</v>
      </c>
      <c r="B143" s="87"/>
      <c r="C143" s="87"/>
      <c r="D143" s="87"/>
      <c r="E143" s="87"/>
      <c r="F143" s="87"/>
      <c r="G143" s="87"/>
      <c r="H143" s="87"/>
      <c r="I143" s="87"/>
      <c r="J143" s="87"/>
      <c r="K143" s="87"/>
      <c r="L143" s="87"/>
      <c r="M143" s="87"/>
    </row>
    <row r="144" spans="1:13" ht="15">
      <c r="A144" s="87" t="s">
        <v>171</v>
      </c>
      <c r="B144" s="87"/>
      <c r="C144" s="87"/>
      <c r="D144" s="87"/>
      <c r="E144" s="87"/>
      <c r="F144" s="87"/>
      <c r="G144" s="87"/>
      <c r="H144" s="87"/>
      <c r="I144" s="87"/>
      <c r="J144" s="87"/>
      <c r="K144" s="87"/>
      <c r="L144" s="87"/>
      <c r="M144" s="87"/>
    </row>
    <row r="145" ht="15">
      <c r="A145" s="4" t="s">
        <v>9</v>
      </c>
    </row>
    <row r="147" spans="1:13" ht="15">
      <c r="A147" s="85" t="s">
        <v>23</v>
      </c>
      <c r="B147" s="85" t="s">
        <v>25</v>
      </c>
      <c r="C147" s="85" t="s">
        <v>26</v>
      </c>
      <c r="D147" s="85" t="s">
        <v>27</v>
      </c>
      <c r="E147" s="85" t="s">
        <v>159</v>
      </c>
      <c r="F147" s="85"/>
      <c r="G147" s="85"/>
      <c r="H147" s="88" t="s">
        <v>160</v>
      </c>
      <c r="I147" s="88"/>
      <c r="J147" s="88"/>
      <c r="K147" s="88" t="s">
        <v>161</v>
      </c>
      <c r="L147" s="88"/>
      <c r="M147" s="88"/>
    </row>
    <row r="148" spans="1:13" ht="30">
      <c r="A148" s="85"/>
      <c r="B148" s="85"/>
      <c r="C148" s="85"/>
      <c r="D148" s="85"/>
      <c r="E148" s="7" t="s">
        <v>12</v>
      </c>
      <c r="F148" s="7" t="s">
        <v>13</v>
      </c>
      <c r="G148" s="7" t="s">
        <v>62</v>
      </c>
      <c r="H148" s="7" t="s">
        <v>12</v>
      </c>
      <c r="I148" s="7" t="s">
        <v>13</v>
      </c>
      <c r="J148" s="7" t="s">
        <v>63</v>
      </c>
      <c r="K148" s="7" t="s">
        <v>12</v>
      </c>
      <c r="L148" s="7" t="s">
        <v>13</v>
      </c>
      <c r="M148" s="7" t="s">
        <v>59</v>
      </c>
    </row>
    <row r="149" spans="1:13" ht="15">
      <c r="A149" s="7">
        <v>1</v>
      </c>
      <c r="B149" s="7">
        <v>2</v>
      </c>
      <c r="C149" s="7">
        <v>3</v>
      </c>
      <c r="D149" s="7">
        <v>4</v>
      </c>
      <c r="E149" s="7">
        <v>5</v>
      </c>
      <c r="F149" s="7">
        <v>6</v>
      </c>
      <c r="G149" s="7">
        <v>7</v>
      </c>
      <c r="H149" s="7">
        <v>8</v>
      </c>
      <c r="I149" s="7">
        <v>9</v>
      </c>
      <c r="J149" s="7">
        <v>10</v>
      </c>
      <c r="K149" s="7">
        <v>11</v>
      </c>
      <c r="L149" s="7">
        <v>12</v>
      </c>
      <c r="M149" s="7">
        <v>13</v>
      </c>
    </row>
    <row r="150" spans="1:13" ht="15">
      <c r="A150" s="7" t="s">
        <v>15</v>
      </c>
      <c r="B150" s="42" t="s">
        <v>29</v>
      </c>
      <c r="C150" s="43" t="s">
        <v>15</v>
      </c>
      <c r="D150" s="43" t="s">
        <v>15</v>
      </c>
      <c r="E150" s="43"/>
      <c r="F150" s="43"/>
      <c r="G150" s="44"/>
      <c r="H150" s="43" t="s">
        <v>15</v>
      </c>
      <c r="I150" s="43" t="s">
        <v>15</v>
      </c>
      <c r="J150" s="37" t="s">
        <v>15</v>
      </c>
      <c r="K150" s="43" t="s">
        <v>15</v>
      </c>
      <c r="L150" s="43" t="s">
        <v>15</v>
      </c>
      <c r="M150" s="43" t="s">
        <v>15</v>
      </c>
    </row>
    <row r="151" spans="1:13" ht="75">
      <c r="A151" s="7" t="s">
        <v>209</v>
      </c>
      <c r="B151" s="45" t="s">
        <v>216</v>
      </c>
      <c r="C151" s="72" t="s">
        <v>133</v>
      </c>
      <c r="D151" s="72" t="s">
        <v>206</v>
      </c>
      <c r="E151" s="72"/>
      <c r="F151" s="72"/>
      <c r="G151" s="44"/>
      <c r="H151" s="72"/>
      <c r="I151" s="72"/>
      <c r="J151" s="37"/>
      <c r="K151" s="67">
        <v>2000</v>
      </c>
      <c r="L151" s="67"/>
      <c r="M151" s="67">
        <f>K151</f>
        <v>2000</v>
      </c>
    </row>
    <row r="152" spans="1:13" ht="72.75" customHeight="1">
      <c r="A152" s="12" t="s">
        <v>208</v>
      </c>
      <c r="B152" s="45" t="s">
        <v>217</v>
      </c>
      <c r="C152" s="43" t="s">
        <v>133</v>
      </c>
      <c r="D152" s="72" t="s">
        <v>206</v>
      </c>
      <c r="E152" s="43"/>
      <c r="F152" s="43"/>
      <c r="G152" s="37"/>
      <c r="H152" s="43"/>
      <c r="I152" s="43"/>
      <c r="J152" s="37"/>
      <c r="K152" s="74">
        <v>50</v>
      </c>
      <c r="L152" s="74"/>
      <c r="M152" s="37">
        <f>K152+L152</f>
        <v>50</v>
      </c>
    </row>
    <row r="153" spans="1:13" ht="30" hidden="1">
      <c r="A153" s="12" t="s">
        <v>115</v>
      </c>
      <c r="B153" s="45" t="s">
        <v>118</v>
      </c>
      <c r="C153" s="43" t="s">
        <v>133</v>
      </c>
      <c r="D153" s="43" t="s">
        <v>134</v>
      </c>
      <c r="E153" s="43"/>
      <c r="F153" s="43"/>
      <c r="G153" s="37"/>
      <c r="H153" s="43"/>
      <c r="I153" s="43"/>
      <c r="J153" s="37"/>
      <c r="K153" s="74"/>
      <c r="L153" s="74"/>
      <c r="M153" s="37">
        <f>K153+L153</f>
        <v>0</v>
      </c>
    </row>
    <row r="154" spans="1:13" ht="75">
      <c r="A154" s="12" t="s">
        <v>204</v>
      </c>
      <c r="B154" s="45" t="s">
        <v>119</v>
      </c>
      <c r="C154" s="43" t="s">
        <v>133</v>
      </c>
      <c r="D154" s="72" t="s">
        <v>206</v>
      </c>
      <c r="E154" s="43"/>
      <c r="F154" s="43"/>
      <c r="G154" s="37"/>
      <c r="H154" s="43"/>
      <c r="I154" s="43"/>
      <c r="J154" s="37"/>
      <c r="K154" s="74">
        <v>25</v>
      </c>
      <c r="L154" s="74"/>
      <c r="M154" s="37">
        <f>K154+L154</f>
        <v>25</v>
      </c>
    </row>
    <row r="155" spans="1:13" ht="75">
      <c r="A155" s="12" t="s">
        <v>205</v>
      </c>
      <c r="B155" s="45" t="s">
        <v>120</v>
      </c>
      <c r="C155" s="43" t="s">
        <v>133</v>
      </c>
      <c r="D155" s="72" t="s">
        <v>206</v>
      </c>
      <c r="E155" s="43"/>
      <c r="F155" s="43"/>
      <c r="G155" s="37"/>
      <c r="H155" s="43"/>
      <c r="I155" s="43"/>
      <c r="J155" s="37"/>
      <c r="K155" s="74">
        <v>25</v>
      </c>
      <c r="L155" s="74"/>
      <c r="M155" s="37">
        <f>K155+L155</f>
        <v>25</v>
      </c>
    </row>
    <row r="156" spans="1:13" ht="75">
      <c r="A156" s="12" t="s">
        <v>219</v>
      </c>
      <c r="B156" s="45" t="s">
        <v>207</v>
      </c>
      <c r="C156" s="72" t="s">
        <v>132</v>
      </c>
      <c r="D156" s="72" t="s">
        <v>210</v>
      </c>
      <c r="E156" s="43"/>
      <c r="F156" s="43"/>
      <c r="G156" s="37"/>
      <c r="H156" s="43"/>
      <c r="I156" s="43"/>
      <c r="J156" s="37"/>
      <c r="K156" s="71">
        <v>6</v>
      </c>
      <c r="L156" s="71"/>
      <c r="M156" s="37">
        <f>K156+L156</f>
        <v>6</v>
      </c>
    </row>
    <row r="157" spans="1:13" ht="30" hidden="1">
      <c r="A157" s="12" t="s">
        <v>185</v>
      </c>
      <c r="B157" s="45" t="s">
        <v>123</v>
      </c>
      <c r="C157" s="43" t="s">
        <v>132</v>
      </c>
      <c r="D157" s="7" t="s">
        <v>149</v>
      </c>
      <c r="E157" s="43"/>
      <c r="F157" s="43"/>
      <c r="G157" s="44"/>
      <c r="H157" s="43"/>
      <c r="I157" s="43"/>
      <c r="J157" s="37">
        <f>H157+I157</f>
        <v>0</v>
      </c>
      <c r="K157" s="71"/>
      <c r="L157" s="71"/>
      <c r="M157" s="37">
        <f>K157+L157</f>
        <v>0</v>
      </c>
    </row>
    <row r="158" spans="1:13" ht="15">
      <c r="A158" s="12" t="s">
        <v>15</v>
      </c>
      <c r="B158" s="42" t="s">
        <v>30</v>
      </c>
      <c r="C158" s="43" t="s">
        <v>15</v>
      </c>
      <c r="D158" s="43" t="s">
        <v>15</v>
      </c>
      <c r="E158" s="43"/>
      <c r="F158" s="43"/>
      <c r="G158" s="44"/>
      <c r="H158" s="43"/>
      <c r="I158" s="43" t="s">
        <v>15</v>
      </c>
      <c r="J158" s="37" t="s">
        <v>15</v>
      </c>
      <c r="K158" s="43" t="s">
        <v>15</v>
      </c>
      <c r="L158" s="43" t="s">
        <v>15</v>
      </c>
      <c r="M158" s="43" t="s">
        <v>15</v>
      </c>
    </row>
    <row r="159" spans="1:13" ht="60" hidden="1">
      <c r="A159" s="12" t="s">
        <v>121</v>
      </c>
      <c r="B159" s="45" t="s">
        <v>122</v>
      </c>
      <c r="C159" s="43" t="s">
        <v>133</v>
      </c>
      <c r="D159" s="43" t="s">
        <v>135</v>
      </c>
      <c r="E159" s="37"/>
      <c r="F159" s="37"/>
      <c r="G159" s="37"/>
      <c r="H159" s="37"/>
      <c r="I159" s="37">
        <v>0</v>
      </c>
      <c r="J159" s="37">
        <v>0</v>
      </c>
      <c r="K159" s="37" t="e">
        <f>K156/#REF!</f>
        <v>#REF!</v>
      </c>
      <c r="L159" s="37" t="e">
        <f>L156/#REF!</f>
        <v>#REF!</v>
      </c>
      <c r="M159" s="37">
        <v>47</v>
      </c>
    </row>
    <row r="160" spans="1:13" ht="45">
      <c r="A160" s="12" t="s">
        <v>121</v>
      </c>
      <c r="B160" s="45" t="s">
        <v>211</v>
      </c>
      <c r="C160" s="43" t="s">
        <v>136</v>
      </c>
      <c r="D160" s="43" t="s">
        <v>135</v>
      </c>
      <c r="E160" s="47"/>
      <c r="F160" s="47"/>
      <c r="G160" s="47"/>
      <c r="H160" s="44"/>
      <c r="I160" s="44"/>
      <c r="J160" s="37"/>
      <c r="K160" s="114">
        <f>K123/K152</f>
        <v>4680</v>
      </c>
      <c r="L160" s="114"/>
      <c r="M160" s="114">
        <f>K160</f>
        <v>4680</v>
      </c>
    </row>
    <row r="161" spans="1:13" ht="15">
      <c r="A161" s="12" t="s">
        <v>204</v>
      </c>
      <c r="B161" s="45" t="s">
        <v>119</v>
      </c>
      <c r="C161" s="43" t="s">
        <v>136</v>
      </c>
      <c r="D161" s="43" t="s">
        <v>135</v>
      </c>
      <c r="E161" s="47"/>
      <c r="F161" s="47"/>
      <c r="G161" s="47"/>
      <c r="H161" s="44"/>
      <c r="I161" s="44"/>
      <c r="J161" s="37"/>
      <c r="K161" s="114">
        <f>K160</f>
        <v>4680</v>
      </c>
      <c r="L161" s="114"/>
      <c r="M161" s="114">
        <f>M160</f>
        <v>4680</v>
      </c>
    </row>
    <row r="162" spans="1:13" ht="15">
      <c r="A162" s="12" t="s">
        <v>205</v>
      </c>
      <c r="B162" s="45" t="s">
        <v>120</v>
      </c>
      <c r="C162" s="43" t="s">
        <v>136</v>
      </c>
      <c r="D162" s="43" t="s">
        <v>135</v>
      </c>
      <c r="E162" s="47"/>
      <c r="F162" s="47"/>
      <c r="G162" s="47"/>
      <c r="H162" s="44"/>
      <c r="I162" s="44"/>
      <c r="J162" s="37"/>
      <c r="K162" s="114">
        <f>K161</f>
        <v>4680</v>
      </c>
      <c r="L162" s="114"/>
      <c r="M162" s="114">
        <f>M160</f>
        <v>4680</v>
      </c>
    </row>
    <row r="163" spans="1:13" ht="30" hidden="1">
      <c r="A163" s="7">
        <v>5</v>
      </c>
      <c r="B163" s="45" t="s">
        <v>186</v>
      </c>
      <c r="C163" s="43" t="s">
        <v>139</v>
      </c>
      <c r="D163" s="72" t="s">
        <v>135</v>
      </c>
      <c r="E163" s="43"/>
      <c r="F163" s="43"/>
      <c r="G163" s="44"/>
      <c r="H163" s="43"/>
      <c r="I163" s="48"/>
      <c r="J163" s="37"/>
      <c r="K163" s="114"/>
      <c r="L163" s="114"/>
      <c r="M163" s="114">
        <f>K163+L163</f>
        <v>0</v>
      </c>
    </row>
    <row r="164" spans="1:13" ht="45">
      <c r="A164" s="7" t="s">
        <v>208</v>
      </c>
      <c r="B164" s="45" t="s">
        <v>212</v>
      </c>
      <c r="C164" s="72" t="s">
        <v>141</v>
      </c>
      <c r="D164" s="72" t="s">
        <v>135</v>
      </c>
      <c r="E164" s="72"/>
      <c r="F164" s="72"/>
      <c r="G164" s="44"/>
      <c r="H164" s="72"/>
      <c r="I164" s="48"/>
      <c r="J164" s="37"/>
      <c r="K164" s="114">
        <f>K123/K156</f>
        <v>39000</v>
      </c>
      <c r="L164" s="114"/>
      <c r="M164" s="114">
        <f>K164</f>
        <v>39000</v>
      </c>
    </row>
    <row r="165" spans="1:13" ht="67.5" customHeight="1" hidden="1">
      <c r="A165" s="7">
        <v>2</v>
      </c>
      <c r="B165" s="45" t="s">
        <v>187</v>
      </c>
      <c r="C165" s="43" t="s">
        <v>139</v>
      </c>
      <c r="D165" s="43" t="s">
        <v>135</v>
      </c>
      <c r="E165" s="43"/>
      <c r="F165" s="43"/>
      <c r="G165" s="44"/>
      <c r="H165" s="43"/>
      <c r="I165" s="43"/>
      <c r="J165" s="37">
        <v>0</v>
      </c>
      <c r="K165" s="43"/>
      <c r="L165" s="43">
        <v>0</v>
      </c>
      <c r="M165" s="61">
        <v>0</v>
      </c>
    </row>
    <row r="166" spans="1:13" s="63" customFormat="1" ht="28.5" hidden="1">
      <c r="A166" s="62" t="s">
        <v>124</v>
      </c>
      <c r="B166" s="93" t="s">
        <v>125</v>
      </c>
      <c r="C166" s="94"/>
      <c r="D166" s="94"/>
      <c r="E166" s="94"/>
      <c r="F166" s="94"/>
      <c r="G166" s="94"/>
      <c r="H166" s="94"/>
      <c r="I166" s="94"/>
      <c r="J166" s="94"/>
      <c r="K166" s="94"/>
      <c r="L166" s="94"/>
      <c r="M166" s="95"/>
    </row>
    <row r="167" spans="1:13" ht="15" hidden="1">
      <c r="A167" s="7" t="s">
        <v>15</v>
      </c>
      <c r="B167" s="42" t="s">
        <v>29</v>
      </c>
      <c r="C167" s="43" t="s">
        <v>15</v>
      </c>
      <c r="D167" s="43" t="s">
        <v>15</v>
      </c>
      <c r="E167" s="43" t="s">
        <v>15</v>
      </c>
      <c r="F167" s="43" t="s">
        <v>15</v>
      </c>
      <c r="G167" s="44" t="s">
        <v>15</v>
      </c>
      <c r="H167" s="43" t="s">
        <v>15</v>
      </c>
      <c r="I167" s="43" t="s">
        <v>15</v>
      </c>
      <c r="J167" s="43" t="s">
        <v>15</v>
      </c>
      <c r="K167" s="43" t="s">
        <v>15</v>
      </c>
      <c r="L167" s="43" t="s">
        <v>15</v>
      </c>
      <c r="M167" s="43" t="s">
        <v>15</v>
      </c>
    </row>
    <row r="168" spans="1:13" ht="30" hidden="1">
      <c r="A168" s="7">
        <v>1</v>
      </c>
      <c r="B168" s="45" t="s">
        <v>126</v>
      </c>
      <c r="C168" s="43" t="s">
        <v>140</v>
      </c>
      <c r="D168" s="43" t="s">
        <v>138</v>
      </c>
      <c r="E168" s="43"/>
      <c r="F168" s="43">
        <v>300.6</v>
      </c>
      <c r="G168" s="44">
        <f>E168+F168</f>
        <v>300.6</v>
      </c>
      <c r="H168" s="43"/>
      <c r="I168" s="43"/>
      <c r="J168" s="44">
        <f>H168+I168</f>
        <v>0</v>
      </c>
      <c r="K168" s="43"/>
      <c r="L168" s="43"/>
      <c r="M168" s="44">
        <f>K168+L168</f>
        <v>0</v>
      </c>
    </row>
    <row r="169" spans="1:13" ht="15" hidden="1">
      <c r="A169" s="12" t="s">
        <v>15</v>
      </c>
      <c r="B169" s="42" t="s">
        <v>30</v>
      </c>
      <c r="C169" s="43" t="s">
        <v>15</v>
      </c>
      <c r="D169" s="43" t="s">
        <v>15</v>
      </c>
      <c r="E169" s="43" t="s">
        <v>15</v>
      </c>
      <c r="F169" s="43" t="s">
        <v>15</v>
      </c>
      <c r="G169" s="44" t="s">
        <v>15</v>
      </c>
      <c r="H169" s="43" t="s">
        <v>15</v>
      </c>
      <c r="I169" s="43" t="s">
        <v>15</v>
      </c>
      <c r="J169" s="43" t="s">
        <v>15</v>
      </c>
      <c r="K169" s="43" t="s">
        <v>15</v>
      </c>
      <c r="L169" s="43" t="s">
        <v>15</v>
      </c>
      <c r="M169" s="43" t="s">
        <v>15</v>
      </c>
    </row>
    <row r="170" spans="1:13" ht="15" hidden="1">
      <c r="A170" s="12" t="s">
        <v>121</v>
      </c>
      <c r="B170" s="45" t="s">
        <v>127</v>
      </c>
      <c r="C170" s="43" t="s">
        <v>141</v>
      </c>
      <c r="D170" s="43" t="s">
        <v>135</v>
      </c>
      <c r="E170" s="43"/>
      <c r="F170" s="43">
        <v>1673.46</v>
      </c>
      <c r="G170" s="44">
        <f>E170+F170</f>
        <v>1673.46</v>
      </c>
      <c r="H170" s="43"/>
      <c r="I170" s="43"/>
      <c r="J170" s="44">
        <f>H170+I170</f>
        <v>0</v>
      </c>
      <c r="K170" s="43"/>
      <c r="L170" s="43"/>
      <c r="M170" s="44">
        <f>K170+L170</f>
        <v>0</v>
      </c>
    </row>
    <row r="171" spans="1:13" ht="15" hidden="1">
      <c r="A171" s="12" t="s">
        <v>15</v>
      </c>
      <c r="B171" s="42" t="s">
        <v>31</v>
      </c>
      <c r="C171" s="43" t="s">
        <v>15</v>
      </c>
      <c r="D171" s="43" t="s">
        <v>15</v>
      </c>
      <c r="E171" s="43" t="s">
        <v>15</v>
      </c>
      <c r="F171" s="43" t="s">
        <v>15</v>
      </c>
      <c r="G171" s="44" t="s">
        <v>15</v>
      </c>
      <c r="H171" s="43" t="s">
        <v>15</v>
      </c>
      <c r="I171" s="43" t="s">
        <v>15</v>
      </c>
      <c r="J171" s="43" t="s">
        <v>15</v>
      </c>
      <c r="K171" s="43" t="s">
        <v>15</v>
      </c>
      <c r="L171" s="43" t="s">
        <v>15</v>
      </c>
      <c r="M171" s="43" t="s">
        <v>15</v>
      </c>
    </row>
    <row r="172" spans="1:13" ht="45" hidden="1">
      <c r="A172" s="7">
        <v>2</v>
      </c>
      <c r="B172" s="45" t="s">
        <v>128</v>
      </c>
      <c r="C172" s="43" t="s">
        <v>137</v>
      </c>
      <c r="D172" s="43" t="s">
        <v>135</v>
      </c>
      <c r="E172" s="43"/>
      <c r="F172" s="43">
        <v>100</v>
      </c>
      <c r="G172" s="44">
        <f>E172+F172</f>
        <v>100</v>
      </c>
      <c r="H172" s="43"/>
      <c r="I172" s="43"/>
      <c r="J172" s="44">
        <f>H172+I172</f>
        <v>0</v>
      </c>
      <c r="K172" s="43"/>
      <c r="L172" s="43"/>
      <c r="M172" s="44">
        <f>K172+L172</f>
        <v>0</v>
      </c>
    </row>
    <row r="173" spans="1:13" ht="45" hidden="1">
      <c r="A173" s="7">
        <v>3</v>
      </c>
      <c r="B173" s="45" t="s">
        <v>129</v>
      </c>
      <c r="C173" s="43" t="s">
        <v>139</v>
      </c>
      <c r="D173" s="43"/>
      <c r="E173" s="43"/>
      <c r="F173" s="43">
        <v>47.349</v>
      </c>
      <c r="G173" s="44">
        <f>E173+F173</f>
        <v>47.349</v>
      </c>
      <c r="H173" s="43"/>
      <c r="I173" s="43"/>
      <c r="J173" s="44">
        <f>H173+I173</f>
        <v>0</v>
      </c>
      <c r="K173" s="43"/>
      <c r="L173" s="43"/>
      <c r="M173" s="44">
        <f>K173+L173</f>
        <v>0</v>
      </c>
    </row>
    <row r="174" spans="1:13" ht="15">
      <c r="A174" s="12" t="s">
        <v>15</v>
      </c>
      <c r="B174" s="15" t="s">
        <v>31</v>
      </c>
      <c r="C174" s="72" t="s">
        <v>15</v>
      </c>
      <c r="D174" s="72" t="s">
        <v>15</v>
      </c>
      <c r="E174" s="72"/>
      <c r="F174" s="72"/>
      <c r="G174" s="44"/>
      <c r="H174" s="72"/>
      <c r="I174" s="72" t="s">
        <v>15</v>
      </c>
      <c r="J174" s="37" t="s">
        <v>15</v>
      </c>
      <c r="K174" s="72" t="s">
        <v>15</v>
      </c>
      <c r="L174" s="72" t="s">
        <v>15</v>
      </c>
      <c r="M174" s="72" t="s">
        <v>15</v>
      </c>
    </row>
    <row r="175" spans="1:13" ht="60" hidden="1">
      <c r="A175" s="12" t="s">
        <v>121</v>
      </c>
      <c r="B175" s="45" t="s">
        <v>122</v>
      </c>
      <c r="C175" s="72" t="s">
        <v>133</v>
      </c>
      <c r="D175" s="72" t="s">
        <v>135</v>
      </c>
      <c r="E175" s="37"/>
      <c r="F175" s="37"/>
      <c r="G175" s="37"/>
      <c r="H175" s="37"/>
      <c r="I175" s="37">
        <v>0</v>
      </c>
      <c r="J175" s="37">
        <v>0</v>
      </c>
      <c r="K175" s="37" t="e">
        <f>K172/#REF!</f>
        <v>#REF!</v>
      </c>
      <c r="L175" s="37" t="e">
        <f>L172/#REF!</f>
        <v>#REF!</v>
      </c>
      <c r="M175" s="37">
        <v>47</v>
      </c>
    </row>
    <row r="176" spans="1:13" ht="60">
      <c r="A176" s="12" t="s">
        <v>121</v>
      </c>
      <c r="B176" s="45" t="s">
        <v>215</v>
      </c>
      <c r="C176" s="72" t="s">
        <v>137</v>
      </c>
      <c r="D176" s="72" t="s">
        <v>135</v>
      </c>
      <c r="E176" s="47"/>
      <c r="F176" s="47"/>
      <c r="G176" s="47"/>
      <c r="H176" s="44"/>
      <c r="I176" s="44"/>
      <c r="J176" s="37"/>
      <c r="K176" s="114">
        <f>K152/2000*100</f>
        <v>2.5</v>
      </c>
      <c r="L176" s="114"/>
      <c r="M176" s="114">
        <f>K176</f>
        <v>2.5</v>
      </c>
    </row>
    <row r="177" spans="1:10" ht="15">
      <c r="A177" s="81" t="s">
        <v>172</v>
      </c>
      <c r="B177" s="81"/>
      <c r="C177" s="81"/>
      <c r="D177" s="81"/>
      <c r="E177" s="81"/>
      <c r="F177" s="81"/>
      <c r="G177" s="81"/>
      <c r="H177" s="81"/>
      <c r="I177" s="81"/>
      <c r="J177" s="81"/>
    </row>
    <row r="178" ht="15">
      <c r="A178" s="4" t="s">
        <v>9</v>
      </c>
    </row>
    <row r="180" spans="5:10" ht="15">
      <c r="E180" s="51"/>
      <c r="F180" s="51"/>
      <c r="G180" s="51"/>
      <c r="H180" s="51"/>
      <c r="I180" s="51"/>
      <c r="J180" s="51"/>
    </row>
    <row r="181" spans="1:10" ht="15">
      <c r="A181" s="85" t="s">
        <v>23</v>
      </c>
      <c r="B181" s="85" t="s">
        <v>25</v>
      </c>
      <c r="C181" s="85" t="s">
        <v>26</v>
      </c>
      <c r="D181" s="85" t="s">
        <v>27</v>
      </c>
      <c r="E181" s="88" t="s">
        <v>79</v>
      </c>
      <c r="F181" s="88"/>
      <c r="G181" s="88"/>
      <c r="H181" s="88" t="s">
        <v>163</v>
      </c>
      <c r="I181" s="88"/>
      <c r="J181" s="88"/>
    </row>
    <row r="182" spans="1:10" ht="41.25" customHeight="1">
      <c r="A182" s="85"/>
      <c r="B182" s="85"/>
      <c r="C182" s="85"/>
      <c r="D182" s="85"/>
      <c r="E182" s="7" t="s">
        <v>12</v>
      </c>
      <c r="F182" s="7" t="s">
        <v>13</v>
      </c>
      <c r="G182" s="7" t="s">
        <v>62</v>
      </c>
      <c r="H182" s="7" t="s">
        <v>12</v>
      </c>
      <c r="I182" s="7" t="s">
        <v>13</v>
      </c>
      <c r="J182" s="7" t="s">
        <v>63</v>
      </c>
    </row>
    <row r="183" spans="1:10" ht="15">
      <c r="A183" s="7">
        <v>1</v>
      </c>
      <c r="B183" s="7">
        <v>2</v>
      </c>
      <c r="C183" s="7">
        <v>3</v>
      </c>
      <c r="D183" s="7">
        <v>4</v>
      </c>
      <c r="E183" s="7">
        <v>5</v>
      </c>
      <c r="F183" s="7">
        <v>6</v>
      </c>
      <c r="G183" s="7">
        <v>7</v>
      </c>
      <c r="H183" s="7">
        <v>8</v>
      </c>
      <c r="I183" s="7">
        <v>9</v>
      </c>
      <c r="J183" s="7">
        <v>10</v>
      </c>
    </row>
    <row r="184" spans="1:10" ht="15">
      <c r="A184" s="8" t="s">
        <v>15</v>
      </c>
      <c r="B184" s="15" t="s">
        <v>28</v>
      </c>
      <c r="C184" s="45" t="s">
        <v>15</v>
      </c>
      <c r="D184" s="45" t="s">
        <v>15</v>
      </c>
      <c r="E184" s="45" t="s">
        <v>15</v>
      </c>
      <c r="F184" s="45" t="s">
        <v>15</v>
      </c>
      <c r="G184" s="45" t="s">
        <v>15</v>
      </c>
      <c r="H184" s="45" t="s">
        <v>15</v>
      </c>
      <c r="I184" s="45" t="s">
        <v>15</v>
      </c>
      <c r="J184" s="45" t="s">
        <v>15</v>
      </c>
    </row>
    <row r="185" spans="1:10" ht="15">
      <c r="A185" s="8"/>
      <c r="B185" s="15"/>
      <c r="C185" s="45"/>
      <c r="D185" s="45"/>
      <c r="E185" s="45"/>
      <c r="F185" s="45"/>
      <c r="G185" s="45"/>
      <c r="H185" s="45"/>
      <c r="I185" s="45"/>
      <c r="J185" s="45"/>
    </row>
    <row r="186" spans="1:10" ht="15">
      <c r="A186" s="8" t="s">
        <v>15</v>
      </c>
      <c r="B186" s="15" t="s">
        <v>29</v>
      </c>
      <c r="C186" s="43" t="s">
        <v>15</v>
      </c>
      <c r="D186" s="45" t="s">
        <v>15</v>
      </c>
      <c r="E186" s="43"/>
      <c r="F186" s="43"/>
      <c r="G186" s="43"/>
      <c r="H186" s="43"/>
      <c r="I186" s="43"/>
      <c r="J186" s="43"/>
    </row>
    <row r="187" spans="1:10" ht="15">
      <c r="A187" s="12"/>
      <c r="B187" s="45"/>
      <c r="C187" s="43"/>
      <c r="D187" s="43"/>
      <c r="E187" s="72"/>
      <c r="F187" s="72"/>
      <c r="G187" s="37"/>
      <c r="H187" s="72"/>
      <c r="I187" s="72"/>
      <c r="J187" s="37"/>
    </row>
    <row r="188" spans="1:10" s="51" customFormat="1" ht="30" hidden="1">
      <c r="A188" s="75" t="s">
        <v>185</v>
      </c>
      <c r="B188" s="45" t="s">
        <v>123</v>
      </c>
      <c r="C188" s="43" t="s">
        <v>132</v>
      </c>
      <c r="D188" s="43" t="s">
        <v>149</v>
      </c>
      <c r="E188" s="43"/>
      <c r="F188" s="43"/>
      <c r="G188" s="37"/>
      <c r="H188" s="43"/>
      <c r="I188" s="43"/>
      <c r="J188" s="37"/>
    </row>
    <row r="189" spans="1:10" ht="15">
      <c r="A189" s="8" t="s">
        <v>15</v>
      </c>
      <c r="B189" s="15" t="s">
        <v>30</v>
      </c>
      <c r="C189" s="43" t="s">
        <v>15</v>
      </c>
      <c r="D189" s="45" t="s">
        <v>15</v>
      </c>
      <c r="E189" s="43"/>
      <c r="F189" s="45"/>
      <c r="G189" s="49"/>
      <c r="H189" s="45"/>
      <c r="I189" s="45"/>
      <c r="J189" s="49"/>
    </row>
    <row r="190" spans="1:10" ht="60" hidden="1">
      <c r="A190" s="12" t="s">
        <v>121</v>
      </c>
      <c r="B190" s="8" t="s">
        <v>122</v>
      </c>
      <c r="C190" s="43" t="s">
        <v>133</v>
      </c>
      <c r="D190" s="45" t="s">
        <v>135</v>
      </c>
      <c r="E190" s="50"/>
      <c r="F190" s="50"/>
      <c r="G190" s="50"/>
      <c r="H190" s="50"/>
      <c r="I190" s="50"/>
      <c r="J190" s="50"/>
    </row>
    <row r="191" spans="1:10" ht="15">
      <c r="A191" s="12"/>
      <c r="B191" s="14"/>
      <c r="C191" s="43"/>
      <c r="D191" s="45"/>
      <c r="E191" s="44"/>
      <c r="F191" s="44"/>
      <c r="G191" s="44"/>
      <c r="H191" s="44"/>
      <c r="I191" s="44"/>
      <c r="J191" s="44"/>
    </row>
    <row r="192" spans="1:10" s="51" customFormat="1" ht="30" hidden="1">
      <c r="A192" s="43">
        <v>5</v>
      </c>
      <c r="B192" s="45" t="s">
        <v>186</v>
      </c>
      <c r="C192" s="43" t="s">
        <v>139</v>
      </c>
      <c r="D192" s="43" t="s">
        <v>135</v>
      </c>
      <c r="E192" s="44"/>
      <c r="F192" s="48"/>
      <c r="G192" s="48"/>
      <c r="H192" s="48"/>
      <c r="I192" s="48"/>
      <c r="J192" s="48"/>
    </row>
    <row r="193" spans="1:10" ht="15">
      <c r="A193" s="8" t="s">
        <v>15</v>
      </c>
      <c r="B193" s="15" t="s">
        <v>31</v>
      </c>
      <c r="C193" s="45" t="s">
        <v>15</v>
      </c>
      <c r="D193" s="45" t="s">
        <v>15</v>
      </c>
      <c r="E193" s="45"/>
      <c r="F193" s="45"/>
      <c r="G193" s="49"/>
      <c r="H193" s="45"/>
      <c r="I193" s="45"/>
      <c r="J193" s="49"/>
    </row>
    <row r="194" spans="1:10" ht="15">
      <c r="A194" s="12"/>
      <c r="B194" s="14"/>
      <c r="C194" s="43"/>
      <c r="D194" s="45"/>
      <c r="E194" s="43"/>
      <c r="F194" s="43"/>
      <c r="G194" s="43"/>
      <c r="H194" s="43"/>
      <c r="I194" s="43"/>
      <c r="J194" s="43"/>
    </row>
    <row r="195" spans="1:10" ht="60" hidden="1">
      <c r="A195" s="7">
        <v>2</v>
      </c>
      <c r="B195" s="45" t="s">
        <v>187</v>
      </c>
      <c r="C195" s="43" t="s">
        <v>139</v>
      </c>
      <c r="D195" s="43" t="s">
        <v>135</v>
      </c>
      <c r="E195" s="43"/>
      <c r="F195" s="43"/>
      <c r="G195" s="43"/>
      <c r="H195" s="43"/>
      <c r="I195" s="43"/>
      <c r="J195" s="43"/>
    </row>
    <row r="196" ht="24" customHeight="1"/>
    <row r="197" spans="1:11" ht="15">
      <c r="A197" s="81" t="s">
        <v>32</v>
      </c>
      <c r="B197" s="81"/>
      <c r="C197" s="81"/>
      <c r="D197" s="81"/>
      <c r="E197" s="81"/>
      <c r="F197" s="81"/>
      <c r="G197" s="81"/>
      <c r="H197" s="81"/>
      <c r="I197" s="81"/>
      <c r="J197" s="81"/>
      <c r="K197" s="81"/>
    </row>
    <row r="198" ht="15">
      <c r="A198" s="4" t="s">
        <v>9</v>
      </c>
    </row>
    <row r="199" ht="27.75" customHeight="1">
      <c r="F199" s="21"/>
    </row>
    <row r="200" spans="1:11" s="51" customFormat="1" ht="15">
      <c r="A200" s="85" t="s">
        <v>11</v>
      </c>
      <c r="B200" s="88" t="s">
        <v>173</v>
      </c>
      <c r="C200" s="88"/>
      <c r="D200" s="88" t="s">
        <v>160</v>
      </c>
      <c r="E200" s="88"/>
      <c r="F200" s="88" t="s">
        <v>161</v>
      </c>
      <c r="G200" s="88"/>
      <c r="H200" s="88" t="s">
        <v>79</v>
      </c>
      <c r="I200" s="88"/>
      <c r="J200" s="88" t="s">
        <v>163</v>
      </c>
      <c r="K200" s="88"/>
    </row>
    <row r="201" spans="1:11" ht="30">
      <c r="A201" s="85"/>
      <c r="B201" s="43" t="s">
        <v>12</v>
      </c>
      <c r="C201" s="43" t="s">
        <v>13</v>
      </c>
      <c r="D201" s="43" t="s">
        <v>12</v>
      </c>
      <c r="E201" s="20" t="s">
        <v>13</v>
      </c>
      <c r="F201" s="43" t="s">
        <v>12</v>
      </c>
      <c r="G201" s="43" t="s">
        <v>13</v>
      </c>
      <c r="H201" s="43" t="s">
        <v>12</v>
      </c>
      <c r="I201" s="43" t="s">
        <v>13</v>
      </c>
      <c r="J201" s="43" t="s">
        <v>12</v>
      </c>
      <c r="K201" s="43" t="s">
        <v>13</v>
      </c>
    </row>
    <row r="202" spans="1:11" ht="15">
      <c r="A202" s="7">
        <v>1</v>
      </c>
      <c r="B202" s="43">
        <v>2</v>
      </c>
      <c r="C202" s="43">
        <v>3</v>
      </c>
      <c r="D202" s="43">
        <v>4</v>
      </c>
      <c r="E202" s="43">
        <v>5</v>
      </c>
      <c r="F202" s="43">
        <v>6</v>
      </c>
      <c r="G202" s="43">
        <v>7</v>
      </c>
      <c r="H202" s="43">
        <v>8</v>
      </c>
      <c r="I202" s="43">
        <v>9</v>
      </c>
      <c r="J202" s="43">
        <v>10</v>
      </c>
      <c r="K202" s="43">
        <v>11</v>
      </c>
    </row>
    <row r="203" spans="1:11" ht="12" customHeight="1">
      <c r="A203" s="22"/>
      <c r="B203" s="65"/>
      <c r="C203" s="65"/>
      <c r="D203" s="65"/>
      <c r="E203" s="65"/>
      <c r="F203" s="34"/>
      <c r="G203" s="34"/>
      <c r="H203" s="34"/>
      <c r="I203" s="34"/>
      <c r="J203" s="34"/>
      <c r="K203" s="34"/>
    </row>
    <row r="204" spans="1:11" ht="12" customHeight="1">
      <c r="A204" s="22"/>
      <c r="B204" s="65"/>
      <c r="C204" s="65"/>
      <c r="D204" s="65"/>
      <c r="E204" s="65"/>
      <c r="F204" s="34"/>
      <c r="G204" s="34"/>
      <c r="H204" s="34"/>
      <c r="I204" s="34"/>
      <c r="J204" s="34"/>
      <c r="K204" s="34"/>
    </row>
    <row r="205" spans="1:11" ht="12" customHeight="1">
      <c r="A205" s="22"/>
      <c r="B205" s="65"/>
      <c r="C205" s="65"/>
      <c r="D205" s="65"/>
      <c r="E205" s="65"/>
      <c r="F205" s="34"/>
      <c r="G205" s="34"/>
      <c r="H205" s="34"/>
      <c r="I205" s="34"/>
      <c r="J205" s="34"/>
      <c r="K205" s="34"/>
    </row>
    <row r="206" spans="1:11" ht="15">
      <c r="A206" s="7" t="s">
        <v>18</v>
      </c>
      <c r="B206" s="33"/>
      <c r="C206" s="33"/>
      <c r="D206" s="33"/>
      <c r="E206" s="33"/>
      <c r="F206" s="33"/>
      <c r="G206" s="33"/>
      <c r="H206" s="33"/>
      <c r="I206" s="33"/>
      <c r="J206" s="33"/>
      <c r="K206" s="33"/>
    </row>
    <row r="207" spans="1:11" ht="99.75" customHeight="1">
      <c r="A207" s="9" t="s">
        <v>33</v>
      </c>
      <c r="B207" s="7" t="s">
        <v>17</v>
      </c>
      <c r="C207" s="7" t="s">
        <v>15</v>
      </c>
      <c r="D207" s="7" t="s">
        <v>17</v>
      </c>
      <c r="E207" s="7" t="s">
        <v>15</v>
      </c>
      <c r="F207" s="7" t="s">
        <v>15</v>
      </c>
      <c r="G207" s="7" t="s">
        <v>15</v>
      </c>
      <c r="H207" s="7" t="s">
        <v>15</v>
      </c>
      <c r="I207" s="7" t="s">
        <v>15</v>
      </c>
      <c r="J207" s="7" t="s">
        <v>17</v>
      </c>
      <c r="K207" s="7" t="s">
        <v>15</v>
      </c>
    </row>
    <row r="209" spans="1:16" ht="23.25" customHeight="1">
      <c r="A209" s="81" t="s">
        <v>34</v>
      </c>
      <c r="B209" s="81"/>
      <c r="C209" s="81"/>
      <c r="D209" s="81"/>
      <c r="E209" s="81"/>
      <c r="F209" s="81"/>
      <c r="G209" s="81"/>
      <c r="H209" s="81"/>
      <c r="I209" s="81"/>
      <c r="J209" s="81"/>
      <c r="K209" s="81"/>
      <c r="L209" s="81"/>
      <c r="M209" s="81"/>
      <c r="N209" s="81"/>
      <c r="O209" s="81"/>
      <c r="P209" s="81"/>
    </row>
    <row r="211" spans="1:16" s="76" customFormat="1" ht="15">
      <c r="A211" s="85" t="s">
        <v>61</v>
      </c>
      <c r="B211" s="85" t="s">
        <v>35</v>
      </c>
      <c r="C211" s="97" t="s">
        <v>159</v>
      </c>
      <c r="D211" s="97"/>
      <c r="E211" s="97"/>
      <c r="F211" s="97"/>
      <c r="G211" s="97" t="s">
        <v>201</v>
      </c>
      <c r="H211" s="97"/>
      <c r="I211" s="97"/>
      <c r="J211" s="97"/>
      <c r="K211" s="97" t="s">
        <v>81</v>
      </c>
      <c r="L211" s="97"/>
      <c r="M211" s="97" t="s">
        <v>82</v>
      </c>
      <c r="N211" s="97"/>
      <c r="O211" s="97" t="s">
        <v>174</v>
      </c>
      <c r="P211" s="97"/>
    </row>
    <row r="212" spans="1:16" ht="30.75" customHeight="1">
      <c r="A212" s="85"/>
      <c r="B212" s="85"/>
      <c r="C212" s="88" t="s">
        <v>12</v>
      </c>
      <c r="D212" s="88"/>
      <c r="E212" s="88" t="s">
        <v>13</v>
      </c>
      <c r="F212" s="88"/>
      <c r="G212" s="88" t="s">
        <v>12</v>
      </c>
      <c r="H212" s="88"/>
      <c r="I212" s="88" t="s">
        <v>13</v>
      </c>
      <c r="J212" s="88"/>
      <c r="K212" s="88" t="s">
        <v>12</v>
      </c>
      <c r="L212" s="88" t="s">
        <v>13</v>
      </c>
      <c r="M212" s="88" t="s">
        <v>12</v>
      </c>
      <c r="N212" s="88" t="s">
        <v>13</v>
      </c>
      <c r="O212" s="88" t="s">
        <v>12</v>
      </c>
      <c r="P212" s="88" t="s">
        <v>13</v>
      </c>
    </row>
    <row r="213" spans="1:16" ht="30">
      <c r="A213" s="85"/>
      <c r="B213" s="85"/>
      <c r="C213" s="43" t="s">
        <v>64</v>
      </c>
      <c r="D213" s="43" t="s">
        <v>65</v>
      </c>
      <c r="E213" s="43" t="s">
        <v>64</v>
      </c>
      <c r="F213" s="43" t="s">
        <v>65</v>
      </c>
      <c r="G213" s="43" t="s">
        <v>64</v>
      </c>
      <c r="H213" s="43" t="s">
        <v>65</v>
      </c>
      <c r="I213" s="43" t="s">
        <v>64</v>
      </c>
      <c r="J213" s="43" t="s">
        <v>65</v>
      </c>
      <c r="K213" s="88"/>
      <c r="L213" s="88"/>
      <c r="M213" s="88"/>
      <c r="N213" s="88"/>
      <c r="O213" s="88"/>
      <c r="P213" s="88"/>
    </row>
    <row r="214" spans="1:16" ht="15">
      <c r="A214" s="7">
        <v>1</v>
      </c>
      <c r="B214" s="7">
        <v>2</v>
      </c>
      <c r="C214" s="43">
        <v>3</v>
      </c>
      <c r="D214" s="43">
        <v>4</v>
      </c>
      <c r="E214" s="43">
        <v>5</v>
      </c>
      <c r="F214" s="43">
        <v>6</v>
      </c>
      <c r="G214" s="43">
        <v>7</v>
      </c>
      <c r="H214" s="43">
        <v>8</v>
      </c>
      <c r="I214" s="43">
        <v>9</v>
      </c>
      <c r="J214" s="43">
        <v>10</v>
      </c>
      <c r="K214" s="43">
        <v>11</v>
      </c>
      <c r="L214" s="43">
        <v>12</v>
      </c>
      <c r="M214" s="43">
        <v>13</v>
      </c>
      <c r="N214" s="43">
        <v>14</v>
      </c>
      <c r="O214" s="43">
        <v>15</v>
      </c>
      <c r="P214" s="43">
        <v>16</v>
      </c>
    </row>
    <row r="215" spans="1:16" ht="15">
      <c r="A215" s="7" t="s">
        <v>15</v>
      </c>
      <c r="B215" s="8"/>
      <c r="C215" s="49"/>
      <c r="D215" s="49"/>
      <c r="E215" s="49" t="s">
        <v>15</v>
      </c>
      <c r="F215" s="49" t="s">
        <v>15</v>
      </c>
      <c r="G215" s="49" t="s">
        <v>15</v>
      </c>
      <c r="H215" s="49" t="s">
        <v>15</v>
      </c>
      <c r="I215" s="49" t="s">
        <v>15</v>
      </c>
      <c r="J215" s="49" t="s">
        <v>15</v>
      </c>
      <c r="K215" s="49" t="s">
        <v>15</v>
      </c>
      <c r="L215" s="49" t="s">
        <v>15</v>
      </c>
      <c r="M215" s="49" t="s">
        <v>15</v>
      </c>
      <c r="N215" s="49" t="s">
        <v>15</v>
      </c>
      <c r="O215" s="49" t="s">
        <v>15</v>
      </c>
      <c r="P215" s="49" t="s">
        <v>15</v>
      </c>
    </row>
    <row r="216" spans="1:16" ht="15">
      <c r="A216" s="7"/>
      <c r="B216" s="8"/>
      <c r="C216" s="49"/>
      <c r="D216" s="49"/>
      <c r="E216" s="49"/>
      <c r="F216" s="49"/>
      <c r="G216" s="49"/>
      <c r="H216" s="49"/>
      <c r="I216" s="49"/>
      <c r="J216" s="49"/>
      <c r="K216" s="49"/>
      <c r="L216" s="49"/>
      <c r="M216" s="49"/>
      <c r="N216" s="49"/>
      <c r="O216" s="49"/>
      <c r="P216" s="49"/>
    </row>
    <row r="217" spans="1:16" ht="15">
      <c r="A217" s="7"/>
      <c r="B217" s="8"/>
      <c r="C217" s="44"/>
      <c r="D217" s="44"/>
      <c r="E217" s="44"/>
      <c r="F217" s="44"/>
      <c r="G217" s="44"/>
      <c r="H217" s="44"/>
      <c r="I217" s="44"/>
      <c r="J217" s="44"/>
      <c r="K217" s="44"/>
      <c r="L217" s="44"/>
      <c r="M217" s="44"/>
      <c r="N217" s="44"/>
      <c r="O217" s="44"/>
      <c r="P217" s="44"/>
    </row>
    <row r="218" spans="1:16" ht="15">
      <c r="A218" s="7" t="s">
        <v>15</v>
      </c>
      <c r="B218" s="7" t="s">
        <v>18</v>
      </c>
      <c r="C218" s="44"/>
      <c r="D218" s="44"/>
      <c r="E218" s="44"/>
      <c r="F218" s="44"/>
      <c r="G218" s="44"/>
      <c r="H218" s="44"/>
      <c r="I218" s="44"/>
      <c r="J218" s="44"/>
      <c r="K218" s="44"/>
      <c r="L218" s="44"/>
      <c r="M218" s="44"/>
      <c r="N218" s="44"/>
      <c r="O218" s="44"/>
      <c r="P218" s="44"/>
    </row>
    <row r="219" spans="1:16" ht="45">
      <c r="A219" s="7" t="s">
        <v>15</v>
      </c>
      <c r="B219" s="7" t="s">
        <v>36</v>
      </c>
      <c r="C219" s="7" t="s">
        <v>17</v>
      </c>
      <c r="D219" s="7" t="s">
        <v>17</v>
      </c>
      <c r="E219" s="7" t="s">
        <v>15</v>
      </c>
      <c r="F219" s="7" t="s">
        <v>15</v>
      </c>
      <c r="G219" s="7" t="s">
        <v>17</v>
      </c>
      <c r="H219" s="7" t="s">
        <v>17</v>
      </c>
      <c r="I219" s="7" t="s">
        <v>15</v>
      </c>
      <c r="J219" s="7" t="s">
        <v>15</v>
      </c>
      <c r="K219" s="43" t="s">
        <v>17</v>
      </c>
      <c r="L219" s="43" t="s">
        <v>15</v>
      </c>
      <c r="M219" s="43" t="s">
        <v>17</v>
      </c>
      <c r="N219" s="43" t="s">
        <v>15</v>
      </c>
      <c r="O219" s="43" t="s">
        <v>17</v>
      </c>
      <c r="P219" s="43" t="s">
        <v>15</v>
      </c>
    </row>
    <row r="221" spans="1:12" ht="30.75" customHeight="1">
      <c r="A221" s="87" t="s">
        <v>155</v>
      </c>
      <c r="B221" s="87"/>
      <c r="C221" s="87"/>
      <c r="D221" s="87"/>
      <c r="E221" s="87"/>
      <c r="F221" s="87"/>
      <c r="G221" s="87"/>
      <c r="H221" s="87"/>
      <c r="I221" s="87"/>
      <c r="J221" s="87"/>
      <c r="K221" s="87"/>
      <c r="L221" s="87"/>
    </row>
    <row r="222" spans="1:12" ht="25.5" customHeight="1">
      <c r="A222" s="87" t="s">
        <v>175</v>
      </c>
      <c r="B222" s="87"/>
      <c r="C222" s="87"/>
      <c r="D222" s="87"/>
      <c r="E222" s="87"/>
      <c r="F222" s="87"/>
      <c r="G222" s="87"/>
      <c r="H222" s="87"/>
      <c r="I222" s="87"/>
      <c r="J222" s="87"/>
      <c r="K222" s="87"/>
      <c r="L222" s="87"/>
    </row>
    <row r="223" spans="1:12" ht="15">
      <c r="A223" s="98" t="s">
        <v>9</v>
      </c>
      <c r="B223" s="98"/>
      <c r="C223" s="98"/>
      <c r="D223" s="98"/>
      <c r="E223" s="98"/>
      <c r="F223" s="98"/>
      <c r="G223" s="98"/>
      <c r="H223" s="98"/>
      <c r="I223" s="98"/>
      <c r="J223" s="98"/>
      <c r="K223" s="98"/>
      <c r="L223" s="98"/>
    </row>
    <row r="224" ht="17.25" customHeight="1"/>
    <row r="225" spans="1:12" ht="16.5" customHeight="1">
      <c r="A225" s="85" t="s">
        <v>23</v>
      </c>
      <c r="B225" s="85" t="s">
        <v>37</v>
      </c>
      <c r="C225" s="85" t="s">
        <v>38</v>
      </c>
      <c r="D225" s="85" t="s">
        <v>159</v>
      </c>
      <c r="E225" s="85"/>
      <c r="F225" s="85"/>
      <c r="G225" s="85" t="s">
        <v>160</v>
      </c>
      <c r="H225" s="85"/>
      <c r="I225" s="85"/>
      <c r="J225" s="85" t="s">
        <v>161</v>
      </c>
      <c r="K225" s="85"/>
      <c r="L225" s="85"/>
    </row>
    <row r="226" spans="1:12" ht="60" customHeight="1">
      <c r="A226" s="85"/>
      <c r="B226" s="85"/>
      <c r="C226" s="85"/>
      <c r="D226" s="7" t="s">
        <v>12</v>
      </c>
      <c r="E226" s="7" t="s">
        <v>13</v>
      </c>
      <c r="F226" s="7" t="s">
        <v>66</v>
      </c>
      <c r="G226" s="7" t="s">
        <v>12</v>
      </c>
      <c r="H226" s="7" t="s">
        <v>13</v>
      </c>
      <c r="I226" s="7" t="s">
        <v>58</v>
      </c>
      <c r="J226" s="7" t="s">
        <v>12</v>
      </c>
      <c r="K226" s="7" t="s">
        <v>13</v>
      </c>
      <c r="L226" s="7" t="s">
        <v>67</v>
      </c>
    </row>
    <row r="227" spans="1:12" ht="15">
      <c r="A227" s="7">
        <v>1</v>
      </c>
      <c r="B227" s="7">
        <v>2</v>
      </c>
      <c r="C227" s="7">
        <v>3</v>
      </c>
      <c r="D227" s="7">
        <v>4</v>
      </c>
      <c r="E227" s="7">
        <v>5</v>
      </c>
      <c r="F227" s="7">
        <v>6</v>
      </c>
      <c r="G227" s="7">
        <v>7</v>
      </c>
      <c r="H227" s="7">
        <v>8</v>
      </c>
      <c r="I227" s="7">
        <v>9</v>
      </c>
      <c r="J227" s="7">
        <v>10</v>
      </c>
      <c r="K227" s="7">
        <v>11</v>
      </c>
      <c r="L227" s="7">
        <v>12</v>
      </c>
    </row>
    <row r="228" spans="1:12" ht="75" hidden="1">
      <c r="A228" s="7">
        <v>1</v>
      </c>
      <c r="B228" s="14" t="s">
        <v>130</v>
      </c>
      <c r="C228" s="7" t="s">
        <v>131</v>
      </c>
      <c r="D228" s="34">
        <f>C72</f>
        <v>0</v>
      </c>
      <c r="E228" s="34">
        <f>D128</f>
        <v>0</v>
      </c>
      <c r="F228" s="33">
        <f>D228+E228</f>
        <v>0</v>
      </c>
      <c r="G228" s="34">
        <f>G36</f>
        <v>0</v>
      </c>
      <c r="H228" s="34">
        <f>H72</f>
        <v>0</v>
      </c>
      <c r="I228" s="33">
        <f>G228+H228</f>
        <v>0</v>
      </c>
      <c r="J228" s="33"/>
      <c r="K228" s="34"/>
      <c r="L228" s="33">
        <f>J228+K228</f>
        <v>0</v>
      </c>
    </row>
    <row r="229" spans="1:12" ht="102.75" customHeight="1">
      <c r="A229" s="43">
        <v>1</v>
      </c>
      <c r="B229" s="46" t="s">
        <v>213</v>
      </c>
      <c r="C229" s="46" t="s">
        <v>214</v>
      </c>
      <c r="D229" s="34"/>
      <c r="E229" s="34"/>
      <c r="F229" s="33"/>
      <c r="G229" s="34"/>
      <c r="H229" s="34"/>
      <c r="I229" s="33"/>
      <c r="J229" s="33">
        <f>K36</f>
        <v>234000</v>
      </c>
      <c r="K229" s="34">
        <f>L36</f>
        <v>0</v>
      </c>
      <c r="L229" s="33">
        <f>J229+K229</f>
        <v>234000</v>
      </c>
    </row>
    <row r="230" spans="1:12" s="17" customFormat="1" ht="14.25">
      <c r="A230" s="16" t="s">
        <v>15</v>
      </c>
      <c r="B230" s="16" t="s">
        <v>18</v>
      </c>
      <c r="C230" s="15" t="s">
        <v>15</v>
      </c>
      <c r="D230" s="33">
        <f>D228</f>
        <v>0</v>
      </c>
      <c r="E230" s="33">
        <f>E228</f>
        <v>0</v>
      </c>
      <c r="F230" s="33">
        <f>D228+E228</f>
        <v>0</v>
      </c>
      <c r="G230" s="33">
        <f>G228</f>
        <v>0</v>
      </c>
      <c r="H230" s="33">
        <f>H228</f>
        <v>0</v>
      </c>
      <c r="I230" s="33">
        <f>I228</f>
        <v>0</v>
      </c>
      <c r="J230" s="33">
        <f>J229</f>
        <v>234000</v>
      </c>
      <c r="K230" s="33">
        <f>K229</f>
        <v>0</v>
      </c>
      <c r="L230" s="33">
        <f>J230+K230</f>
        <v>234000</v>
      </c>
    </row>
    <row r="232" spans="1:9" ht="15">
      <c r="A232" s="81" t="s">
        <v>176</v>
      </c>
      <c r="B232" s="81"/>
      <c r="C232" s="81"/>
      <c r="D232" s="81"/>
      <c r="E232" s="81"/>
      <c r="F232" s="81"/>
      <c r="G232" s="81"/>
      <c r="H232" s="81"/>
      <c r="I232" s="81"/>
    </row>
    <row r="233" ht="15">
      <c r="A233" s="4" t="s">
        <v>9</v>
      </c>
    </row>
    <row r="235" spans="1:9" ht="21.75" customHeight="1">
      <c r="A235" s="85" t="s">
        <v>61</v>
      </c>
      <c r="B235" s="85" t="s">
        <v>37</v>
      </c>
      <c r="C235" s="85" t="s">
        <v>38</v>
      </c>
      <c r="D235" s="85" t="s">
        <v>79</v>
      </c>
      <c r="E235" s="85"/>
      <c r="F235" s="85"/>
      <c r="G235" s="85" t="s">
        <v>163</v>
      </c>
      <c r="H235" s="85"/>
      <c r="I235" s="85"/>
    </row>
    <row r="236" spans="1:9" ht="33" customHeight="1">
      <c r="A236" s="85"/>
      <c r="B236" s="85"/>
      <c r="C236" s="85"/>
      <c r="D236" s="7" t="s">
        <v>12</v>
      </c>
      <c r="E236" s="7" t="s">
        <v>13</v>
      </c>
      <c r="F236" s="7" t="s">
        <v>66</v>
      </c>
      <c r="G236" s="7" t="s">
        <v>12</v>
      </c>
      <c r="H236" s="7" t="s">
        <v>13</v>
      </c>
      <c r="I236" s="7" t="s">
        <v>58</v>
      </c>
    </row>
    <row r="237" spans="1:9" ht="15">
      <c r="A237" s="7">
        <v>1</v>
      </c>
      <c r="B237" s="7">
        <v>2</v>
      </c>
      <c r="C237" s="7">
        <v>3</v>
      </c>
      <c r="D237" s="7">
        <v>4</v>
      </c>
      <c r="E237" s="7">
        <v>5</v>
      </c>
      <c r="F237" s="7">
        <v>6</v>
      </c>
      <c r="G237" s="7">
        <v>7</v>
      </c>
      <c r="H237" s="7">
        <v>8</v>
      </c>
      <c r="I237" s="7">
        <v>9</v>
      </c>
    </row>
    <row r="238" spans="1:9" ht="15">
      <c r="A238" s="7"/>
      <c r="B238" s="46"/>
      <c r="C238" s="46"/>
      <c r="D238" s="37"/>
      <c r="E238" s="37"/>
      <c r="F238" s="38"/>
      <c r="G238" s="37"/>
      <c r="H238" s="37"/>
      <c r="I238" s="38"/>
    </row>
    <row r="239" spans="1:9" s="17" customFormat="1" ht="14.25">
      <c r="A239" s="16" t="s">
        <v>15</v>
      </c>
      <c r="B239" s="16" t="s">
        <v>18</v>
      </c>
      <c r="C239" s="15" t="s">
        <v>15</v>
      </c>
      <c r="D239" s="52">
        <f>D238</f>
        <v>0</v>
      </c>
      <c r="E239" s="52">
        <f>E238</f>
        <v>0</v>
      </c>
      <c r="F239" s="52">
        <f>D239+E239</f>
        <v>0</v>
      </c>
      <c r="G239" s="52">
        <f>G238</f>
        <v>0</v>
      </c>
      <c r="H239" s="52">
        <f>H238</f>
        <v>0</v>
      </c>
      <c r="I239" s="52">
        <f>G239+H239</f>
        <v>0</v>
      </c>
    </row>
    <row r="242" spans="1:13" ht="15">
      <c r="A242" s="89" t="s">
        <v>177</v>
      </c>
      <c r="B242" s="89"/>
      <c r="C242" s="89"/>
      <c r="D242" s="89"/>
      <c r="E242" s="89"/>
      <c r="F242" s="89"/>
      <c r="G242" s="89"/>
      <c r="H242" s="89"/>
      <c r="I242" s="89"/>
      <c r="J242" s="89"/>
      <c r="K242" s="89"/>
      <c r="L242" s="89"/>
      <c r="M242" s="89"/>
    </row>
    <row r="243" ht="15">
      <c r="A243" s="4" t="s">
        <v>9</v>
      </c>
    </row>
    <row r="245" ht="0.75" customHeight="1"/>
    <row r="246" spans="1:13" ht="79.5" customHeight="1">
      <c r="A246" s="91" t="s">
        <v>69</v>
      </c>
      <c r="B246" s="91" t="s">
        <v>68</v>
      </c>
      <c r="C246" s="85" t="s">
        <v>39</v>
      </c>
      <c r="D246" s="85" t="s">
        <v>159</v>
      </c>
      <c r="E246" s="85"/>
      <c r="F246" s="85" t="s">
        <v>160</v>
      </c>
      <c r="G246" s="85"/>
      <c r="H246" s="85" t="s">
        <v>161</v>
      </c>
      <c r="I246" s="85"/>
      <c r="J246" s="85" t="s">
        <v>79</v>
      </c>
      <c r="K246" s="85"/>
      <c r="L246" s="85" t="s">
        <v>163</v>
      </c>
      <c r="M246" s="85"/>
    </row>
    <row r="247" spans="1:13" ht="124.5" customHeight="1">
      <c r="A247" s="92"/>
      <c r="B247" s="92"/>
      <c r="C247" s="85"/>
      <c r="D247" s="7" t="s">
        <v>41</v>
      </c>
      <c r="E247" s="7" t="s">
        <v>40</v>
      </c>
      <c r="F247" s="7" t="s">
        <v>41</v>
      </c>
      <c r="G247" s="7" t="s">
        <v>40</v>
      </c>
      <c r="H247" s="7" t="s">
        <v>41</v>
      </c>
      <c r="I247" s="7" t="s">
        <v>40</v>
      </c>
      <c r="J247" s="7" t="s">
        <v>41</v>
      </c>
      <c r="K247" s="7" t="s">
        <v>40</v>
      </c>
      <c r="L247" s="7" t="s">
        <v>41</v>
      </c>
      <c r="M247" s="7" t="s">
        <v>40</v>
      </c>
    </row>
    <row r="248" spans="1:13" ht="15">
      <c r="A248" s="7">
        <v>1</v>
      </c>
      <c r="B248" s="7">
        <v>2</v>
      </c>
      <c r="C248" s="7">
        <v>3</v>
      </c>
      <c r="D248" s="7">
        <v>4</v>
      </c>
      <c r="E248" s="7">
        <v>5</v>
      </c>
      <c r="F248" s="7">
        <v>6</v>
      </c>
      <c r="G248" s="7">
        <v>7</v>
      </c>
      <c r="H248" s="7">
        <v>8</v>
      </c>
      <c r="I248" s="7">
        <v>9</v>
      </c>
      <c r="J248" s="7">
        <v>10</v>
      </c>
      <c r="K248" s="7">
        <v>11</v>
      </c>
      <c r="L248" s="7">
        <v>12</v>
      </c>
      <c r="M248" s="7">
        <v>13</v>
      </c>
    </row>
    <row r="249" spans="1:13" ht="15">
      <c r="A249" s="7" t="s">
        <v>15</v>
      </c>
      <c r="B249" s="7" t="s">
        <v>15</v>
      </c>
      <c r="C249" s="7" t="s">
        <v>15</v>
      </c>
      <c r="D249" s="7" t="s">
        <v>15</v>
      </c>
      <c r="E249" s="7" t="s">
        <v>15</v>
      </c>
      <c r="F249" s="7" t="s">
        <v>15</v>
      </c>
      <c r="G249" s="7" t="s">
        <v>15</v>
      </c>
      <c r="H249" s="7" t="s">
        <v>15</v>
      </c>
      <c r="I249" s="7" t="s">
        <v>15</v>
      </c>
      <c r="J249" s="7" t="s">
        <v>15</v>
      </c>
      <c r="K249" s="7" t="s">
        <v>15</v>
      </c>
      <c r="L249" s="7" t="s">
        <v>15</v>
      </c>
      <c r="M249" s="7" t="s">
        <v>15</v>
      </c>
    </row>
    <row r="252" spans="1:10" ht="48" customHeight="1">
      <c r="A252" s="87" t="s">
        <v>178</v>
      </c>
      <c r="B252" s="87"/>
      <c r="C252" s="87"/>
      <c r="D252" s="87"/>
      <c r="E252" s="87"/>
      <c r="F252" s="87"/>
      <c r="G252" s="87"/>
      <c r="H252" s="87"/>
      <c r="I252" s="87"/>
      <c r="J252" s="87"/>
    </row>
    <row r="253" spans="1:12" ht="46.5" customHeight="1">
      <c r="A253" s="90" t="s">
        <v>218</v>
      </c>
      <c r="B253" s="90"/>
      <c r="C253" s="90"/>
      <c r="D253" s="90"/>
      <c r="E253" s="90"/>
      <c r="F253" s="90"/>
      <c r="G253" s="90"/>
      <c r="H253" s="90"/>
      <c r="I253" s="90"/>
      <c r="J253" s="90"/>
      <c r="K253" s="90"/>
      <c r="L253" s="90"/>
    </row>
    <row r="254" spans="1:12" ht="12.75" customHeight="1">
      <c r="A254" s="78"/>
      <c r="B254" s="78"/>
      <c r="C254" s="78"/>
      <c r="D254" s="78"/>
      <c r="E254" s="78"/>
      <c r="F254" s="78"/>
      <c r="G254" s="78"/>
      <c r="H254" s="78"/>
      <c r="I254" s="78"/>
      <c r="J254" s="78"/>
      <c r="K254" s="78"/>
      <c r="L254" s="78"/>
    </row>
    <row r="255" spans="1:10" ht="15">
      <c r="A255" s="87" t="s">
        <v>188</v>
      </c>
      <c r="B255" s="87"/>
      <c r="C255" s="87"/>
      <c r="D255" s="87"/>
      <c r="E255" s="87"/>
      <c r="F255" s="87"/>
      <c r="G255" s="87"/>
      <c r="H255" s="87"/>
      <c r="I255" s="87"/>
      <c r="J255" s="87"/>
    </row>
    <row r="256" spans="1:10" ht="24.75" customHeight="1">
      <c r="A256" s="87" t="s">
        <v>189</v>
      </c>
      <c r="B256" s="87"/>
      <c r="C256" s="87"/>
      <c r="D256" s="87"/>
      <c r="E256" s="87"/>
      <c r="F256" s="87"/>
      <c r="G256" s="87"/>
      <c r="H256" s="87"/>
      <c r="I256" s="87"/>
      <c r="J256" s="87"/>
    </row>
    <row r="257" ht="15">
      <c r="A257" s="4" t="s">
        <v>9</v>
      </c>
    </row>
    <row r="260" spans="1:10" ht="72.75" customHeight="1">
      <c r="A260" s="85" t="s">
        <v>42</v>
      </c>
      <c r="B260" s="85" t="s">
        <v>11</v>
      </c>
      <c r="C260" s="85" t="s">
        <v>43</v>
      </c>
      <c r="D260" s="85" t="s">
        <v>70</v>
      </c>
      <c r="E260" s="85" t="s">
        <v>44</v>
      </c>
      <c r="F260" s="85" t="s">
        <v>45</v>
      </c>
      <c r="G260" s="85" t="s">
        <v>71</v>
      </c>
      <c r="H260" s="85" t="s">
        <v>46</v>
      </c>
      <c r="I260" s="85"/>
      <c r="J260" s="85" t="s">
        <v>72</v>
      </c>
    </row>
    <row r="261" spans="1:10" ht="30">
      <c r="A261" s="85"/>
      <c r="B261" s="85"/>
      <c r="C261" s="85"/>
      <c r="D261" s="85"/>
      <c r="E261" s="85"/>
      <c r="F261" s="85"/>
      <c r="G261" s="85"/>
      <c r="H261" s="7" t="s">
        <v>47</v>
      </c>
      <c r="I261" s="7" t="s">
        <v>48</v>
      </c>
      <c r="J261" s="85"/>
    </row>
    <row r="262" spans="1:10" ht="15">
      <c r="A262" s="7">
        <v>1</v>
      </c>
      <c r="B262" s="7">
        <v>2</v>
      </c>
      <c r="C262" s="7">
        <v>3</v>
      </c>
      <c r="D262" s="7">
        <v>4</v>
      </c>
      <c r="E262" s="7">
        <v>5</v>
      </c>
      <c r="F262" s="7">
        <v>6</v>
      </c>
      <c r="G262" s="7">
        <v>7</v>
      </c>
      <c r="H262" s="7">
        <v>8</v>
      </c>
      <c r="I262" s="7">
        <v>9</v>
      </c>
      <c r="J262" s="7">
        <v>10</v>
      </c>
    </row>
    <row r="263" spans="1:10" ht="15" hidden="1">
      <c r="A263" s="7">
        <v>2111</v>
      </c>
      <c r="B263" s="14" t="s">
        <v>100</v>
      </c>
      <c r="C263" s="32"/>
      <c r="D263" s="32"/>
      <c r="E263" s="32"/>
      <c r="F263" s="32"/>
      <c r="G263" s="32"/>
      <c r="H263" s="32"/>
      <c r="I263" s="32"/>
      <c r="J263" s="24">
        <f>D263</f>
        <v>0</v>
      </c>
    </row>
    <row r="264" spans="1:10" ht="15" hidden="1">
      <c r="A264" s="7">
        <v>2120</v>
      </c>
      <c r="B264" s="14" t="s">
        <v>101</v>
      </c>
      <c r="C264" s="32"/>
      <c r="D264" s="32"/>
      <c r="E264" s="32"/>
      <c r="F264" s="32"/>
      <c r="G264" s="32"/>
      <c r="H264" s="32"/>
      <c r="I264" s="32"/>
      <c r="J264" s="24">
        <f aca="true" t="shared" si="8" ref="J264:J276">D264</f>
        <v>0</v>
      </c>
    </row>
    <row r="265" spans="1:10" ht="30">
      <c r="A265" s="7">
        <v>2210</v>
      </c>
      <c r="B265" s="14" t="s">
        <v>102</v>
      </c>
      <c r="C265" s="32"/>
      <c r="D265" s="32"/>
      <c r="E265" s="32"/>
      <c r="F265" s="32"/>
      <c r="G265" s="32"/>
      <c r="H265" s="32"/>
      <c r="I265" s="32"/>
      <c r="J265" s="24">
        <f t="shared" si="8"/>
        <v>0</v>
      </c>
    </row>
    <row r="266" spans="1:10" ht="30" hidden="1">
      <c r="A266" s="7">
        <v>2220</v>
      </c>
      <c r="B266" s="14" t="s">
        <v>103</v>
      </c>
      <c r="C266" s="32"/>
      <c r="D266" s="32"/>
      <c r="E266" s="32"/>
      <c r="F266" s="32"/>
      <c r="G266" s="32"/>
      <c r="H266" s="32"/>
      <c r="I266" s="32"/>
      <c r="J266" s="24">
        <f t="shared" si="8"/>
        <v>0</v>
      </c>
    </row>
    <row r="267" spans="1:10" ht="15" hidden="1">
      <c r="A267" s="7">
        <v>2230</v>
      </c>
      <c r="B267" s="14" t="s">
        <v>104</v>
      </c>
      <c r="C267" s="32"/>
      <c r="D267" s="32"/>
      <c r="E267" s="32"/>
      <c r="F267" s="32"/>
      <c r="G267" s="32"/>
      <c r="H267" s="32"/>
      <c r="I267" s="32"/>
      <c r="J267" s="24">
        <f t="shared" si="8"/>
        <v>0</v>
      </c>
    </row>
    <row r="268" spans="1:10" ht="30">
      <c r="A268" s="7">
        <v>2240</v>
      </c>
      <c r="B268" s="14" t="s">
        <v>105</v>
      </c>
      <c r="C268" s="32"/>
      <c r="D268" s="32"/>
      <c r="E268" s="32"/>
      <c r="F268" s="32"/>
      <c r="G268" s="32"/>
      <c r="H268" s="32"/>
      <c r="I268" s="32"/>
      <c r="J268" s="24">
        <f t="shared" si="8"/>
        <v>0</v>
      </c>
    </row>
    <row r="269" spans="1:10" ht="15" hidden="1">
      <c r="A269" s="7">
        <v>2250</v>
      </c>
      <c r="B269" s="14" t="s">
        <v>106</v>
      </c>
      <c r="C269" s="32"/>
      <c r="D269" s="32"/>
      <c r="E269" s="32"/>
      <c r="F269" s="32"/>
      <c r="G269" s="32"/>
      <c r="H269" s="32"/>
      <c r="I269" s="32"/>
      <c r="J269" s="24">
        <f t="shared" si="8"/>
        <v>0</v>
      </c>
    </row>
    <row r="270" spans="1:10" ht="15" hidden="1">
      <c r="A270" s="7">
        <v>2271</v>
      </c>
      <c r="B270" s="14" t="s">
        <v>107</v>
      </c>
      <c r="C270" s="32"/>
      <c r="D270" s="32"/>
      <c r="E270" s="32"/>
      <c r="F270" s="32"/>
      <c r="G270" s="32"/>
      <c r="H270" s="32"/>
      <c r="I270" s="32"/>
      <c r="J270" s="24">
        <f t="shared" si="8"/>
        <v>0</v>
      </c>
    </row>
    <row r="271" spans="1:10" ht="30" hidden="1">
      <c r="A271" s="7">
        <v>2272</v>
      </c>
      <c r="B271" s="14" t="s">
        <v>108</v>
      </c>
      <c r="C271" s="32"/>
      <c r="D271" s="32"/>
      <c r="E271" s="32"/>
      <c r="F271" s="32"/>
      <c r="G271" s="32"/>
      <c r="H271" s="32"/>
      <c r="I271" s="32"/>
      <c r="J271" s="24">
        <f t="shared" si="8"/>
        <v>0</v>
      </c>
    </row>
    <row r="272" spans="1:10" ht="15" hidden="1">
      <c r="A272" s="7">
        <v>2273</v>
      </c>
      <c r="B272" s="14" t="s">
        <v>109</v>
      </c>
      <c r="C272" s="32"/>
      <c r="D272" s="32"/>
      <c r="E272" s="32"/>
      <c r="F272" s="32"/>
      <c r="G272" s="32"/>
      <c r="H272" s="32"/>
      <c r="I272" s="32"/>
      <c r="J272" s="24">
        <f t="shared" si="8"/>
        <v>0</v>
      </c>
    </row>
    <row r="273" spans="1:10" ht="15" hidden="1">
      <c r="A273" s="7">
        <v>2274</v>
      </c>
      <c r="B273" s="14" t="s">
        <v>110</v>
      </c>
      <c r="C273" s="32"/>
      <c r="D273" s="32"/>
      <c r="E273" s="32"/>
      <c r="F273" s="32"/>
      <c r="G273" s="32"/>
      <c r="H273" s="32"/>
      <c r="I273" s="32"/>
      <c r="J273" s="24">
        <f t="shared" si="8"/>
        <v>0</v>
      </c>
    </row>
    <row r="274" spans="1:10" ht="60" hidden="1">
      <c r="A274" s="7">
        <v>2282</v>
      </c>
      <c r="B274" s="14" t="s">
        <v>111</v>
      </c>
      <c r="C274" s="32"/>
      <c r="D274" s="32"/>
      <c r="E274" s="32"/>
      <c r="F274" s="32"/>
      <c r="G274" s="32"/>
      <c r="H274" s="32"/>
      <c r="I274" s="32"/>
      <c r="J274" s="24">
        <f t="shared" si="8"/>
        <v>0</v>
      </c>
    </row>
    <row r="275" spans="1:10" ht="15" hidden="1">
      <c r="A275" s="7">
        <v>2800</v>
      </c>
      <c r="B275" s="14" t="s">
        <v>112</v>
      </c>
      <c r="C275" s="32"/>
      <c r="D275" s="32"/>
      <c r="E275" s="32"/>
      <c r="F275" s="32"/>
      <c r="G275" s="32"/>
      <c r="H275" s="32"/>
      <c r="I275" s="32"/>
      <c r="J275" s="24">
        <f t="shared" si="8"/>
        <v>0</v>
      </c>
    </row>
    <row r="276" spans="1:10" s="17" customFormat="1" ht="14.25">
      <c r="A276" s="16" t="s">
        <v>15</v>
      </c>
      <c r="B276" s="16" t="s">
        <v>18</v>
      </c>
      <c r="C276" s="24">
        <f>C263+C264+C265+C266+C267+C268+C269+C270+C271+C272+C273+C274+C275</f>
        <v>0</v>
      </c>
      <c r="D276" s="24">
        <f>D263+D264+D265+D266+D267+D268+D269+D270+D271+D272+D273+D274+D275</f>
        <v>0</v>
      </c>
      <c r="E276" s="24" t="s">
        <v>15</v>
      </c>
      <c r="F276" s="24" t="s">
        <v>15</v>
      </c>
      <c r="G276" s="24" t="s">
        <v>15</v>
      </c>
      <c r="H276" s="24" t="s">
        <v>15</v>
      </c>
      <c r="I276" s="24" t="s">
        <v>15</v>
      </c>
      <c r="J276" s="24">
        <f t="shared" si="8"/>
        <v>0</v>
      </c>
    </row>
    <row r="277" ht="29.25" customHeight="1">
      <c r="F277" s="18"/>
    </row>
    <row r="278" spans="1:12" ht="15">
      <c r="A278" s="81" t="s">
        <v>83</v>
      </c>
      <c r="B278" s="81"/>
      <c r="C278" s="81"/>
      <c r="D278" s="81"/>
      <c r="E278" s="81"/>
      <c r="F278" s="81"/>
      <c r="G278" s="81"/>
      <c r="H278" s="81"/>
      <c r="I278" s="81"/>
      <c r="J278" s="81"/>
      <c r="K278" s="81"/>
      <c r="L278" s="81"/>
    </row>
    <row r="279" ht="15">
      <c r="A279" s="4" t="s">
        <v>9</v>
      </c>
    </row>
    <row r="281" spans="1:12" ht="15">
      <c r="A281" s="85" t="s">
        <v>42</v>
      </c>
      <c r="B281" s="85" t="s">
        <v>11</v>
      </c>
      <c r="C281" s="85" t="s">
        <v>80</v>
      </c>
      <c r="D281" s="85"/>
      <c r="E281" s="85"/>
      <c r="F281" s="85"/>
      <c r="G281" s="85"/>
      <c r="H281" s="85" t="s">
        <v>81</v>
      </c>
      <c r="I281" s="85"/>
      <c r="J281" s="85"/>
      <c r="K281" s="85"/>
      <c r="L281" s="85"/>
    </row>
    <row r="282" spans="1:12" ht="111" customHeight="1">
      <c r="A282" s="85"/>
      <c r="B282" s="85"/>
      <c r="C282" s="85" t="s">
        <v>49</v>
      </c>
      <c r="D282" s="85" t="s">
        <v>50</v>
      </c>
      <c r="E282" s="85" t="s">
        <v>51</v>
      </c>
      <c r="F282" s="85"/>
      <c r="G282" s="85" t="s">
        <v>73</v>
      </c>
      <c r="H282" s="85" t="s">
        <v>52</v>
      </c>
      <c r="I282" s="85" t="s">
        <v>74</v>
      </c>
      <c r="J282" s="85" t="s">
        <v>51</v>
      </c>
      <c r="K282" s="85"/>
      <c r="L282" s="85" t="s">
        <v>75</v>
      </c>
    </row>
    <row r="283" spans="1:12" ht="30">
      <c r="A283" s="85"/>
      <c r="B283" s="85"/>
      <c r="C283" s="85"/>
      <c r="D283" s="85"/>
      <c r="E283" s="7" t="s">
        <v>47</v>
      </c>
      <c r="F283" s="7" t="s">
        <v>48</v>
      </c>
      <c r="G283" s="85"/>
      <c r="H283" s="85"/>
      <c r="I283" s="85"/>
      <c r="J283" s="7" t="s">
        <v>47</v>
      </c>
      <c r="K283" s="7" t="s">
        <v>48</v>
      </c>
      <c r="L283" s="85"/>
    </row>
    <row r="284" spans="1:12" ht="15">
      <c r="A284" s="7">
        <v>1</v>
      </c>
      <c r="B284" s="7">
        <v>2</v>
      </c>
      <c r="C284" s="7">
        <v>3</v>
      </c>
      <c r="D284" s="7">
        <v>4</v>
      </c>
      <c r="E284" s="7">
        <v>5</v>
      </c>
      <c r="F284" s="7">
        <v>6</v>
      </c>
      <c r="G284" s="7">
        <v>7</v>
      </c>
      <c r="H284" s="7">
        <v>8</v>
      </c>
      <c r="I284" s="7">
        <v>9</v>
      </c>
      <c r="J284" s="7">
        <v>10</v>
      </c>
      <c r="K284" s="7">
        <v>11</v>
      </c>
      <c r="L284" s="7">
        <v>12</v>
      </c>
    </row>
    <row r="285" spans="1:12" ht="15" hidden="1">
      <c r="A285" s="7">
        <v>2111</v>
      </c>
      <c r="B285" s="14" t="s">
        <v>100</v>
      </c>
      <c r="C285" s="68">
        <f>G56</f>
        <v>0</v>
      </c>
      <c r="D285" s="32"/>
      <c r="E285" s="32"/>
      <c r="F285" s="32"/>
      <c r="G285" s="24">
        <f>C285</f>
        <v>0</v>
      </c>
      <c r="H285" s="34">
        <f>K56</f>
        <v>0</v>
      </c>
      <c r="I285" s="53"/>
      <c r="J285" s="53"/>
      <c r="K285" s="53"/>
      <c r="L285" s="34">
        <f>H285</f>
        <v>0</v>
      </c>
    </row>
    <row r="286" spans="1:12" ht="15" hidden="1">
      <c r="A286" s="7">
        <v>2120</v>
      </c>
      <c r="B286" s="14" t="s">
        <v>101</v>
      </c>
      <c r="C286" s="68">
        <f aca="true" t="shared" si="9" ref="C286:C298">G57</f>
        <v>0</v>
      </c>
      <c r="D286" s="32"/>
      <c r="E286" s="32"/>
      <c r="F286" s="32"/>
      <c r="G286" s="24">
        <f aca="true" t="shared" si="10" ref="G286:G298">C286</f>
        <v>0</v>
      </c>
      <c r="H286" s="34">
        <f aca="true" t="shared" si="11" ref="H286:H298">K57</f>
        <v>0</v>
      </c>
      <c r="I286" s="53"/>
      <c r="J286" s="53"/>
      <c r="K286" s="53"/>
      <c r="L286" s="34">
        <f aca="true" t="shared" si="12" ref="L286:L298">H286</f>
        <v>0</v>
      </c>
    </row>
    <row r="287" spans="1:12" ht="30">
      <c r="A287" s="7">
        <v>2210</v>
      </c>
      <c r="B287" s="14" t="s">
        <v>102</v>
      </c>
      <c r="C287" s="68">
        <f t="shared" si="9"/>
        <v>0</v>
      </c>
      <c r="D287" s="32"/>
      <c r="E287" s="32"/>
      <c r="F287" s="32"/>
      <c r="G287" s="24">
        <f t="shared" si="10"/>
        <v>0</v>
      </c>
      <c r="H287" s="34">
        <f t="shared" si="11"/>
        <v>110000</v>
      </c>
      <c r="I287" s="53"/>
      <c r="J287" s="53"/>
      <c r="K287" s="53"/>
      <c r="L287" s="34">
        <f t="shared" si="12"/>
        <v>110000</v>
      </c>
    </row>
    <row r="288" spans="1:12" ht="30" hidden="1">
      <c r="A288" s="7">
        <v>2220</v>
      </c>
      <c r="B288" s="14" t="s">
        <v>103</v>
      </c>
      <c r="C288" s="68">
        <f t="shared" si="9"/>
        <v>0</v>
      </c>
      <c r="D288" s="32"/>
      <c r="E288" s="32"/>
      <c r="F288" s="32"/>
      <c r="G288" s="24">
        <f t="shared" si="10"/>
        <v>0</v>
      </c>
      <c r="H288" s="34">
        <f t="shared" si="11"/>
        <v>0</v>
      </c>
      <c r="I288" s="53"/>
      <c r="J288" s="53"/>
      <c r="K288" s="53"/>
      <c r="L288" s="34">
        <f t="shared" si="12"/>
        <v>0</v>
      </c>
    </row>
    <row r="289" spans="1:12" ht="15" hidden="1">
      <c r="A289" s="7">
        <v>2230</v>
      </c>
      <c r="B289" s="14" t="s">
        <v>104</v>
      </c>
      <c r="C289" s="68">
        <f t="shared" si="9"/>
        <v>0</v>
      </c>
      <c r="D289" s="32"/>
      <c r="E289" s="32"/>
      <c r="F289" s="32"/>
      <c r="G289" s="24">
        <f t="shared" si="10"/>
        <v>0</v>
      </c>
      <c r="H289" s="34">
        <f t="shared" si="11"/>
        <v>0</v>
      </c>
      <c r="I289" s="53"/>
      <c r="J289" s="53"/>
      <c r="K289" s="53"/>
      <c r="L289" s="34">
        <f t="shared" si="12"/>
        <v>0</v>
      </c>
    </row>
    <row r="290" spans="1:12" ht="30">
      <c r="A290" s="7">
        <v>2240</v>
      </c>
      <c r="B290" s="14" t="s">
        <v>105</v>
      </c>
      <c r="C290" s="68">
        <f t="shared" si="9"/>
        <v>0</v>
      </c>
      <c r="D290" s="32"/>
      <c r="E290" s="32"/>
      <c r="F290" s="32"/>
      <c r="G290" s="24">
        <f t="shared" si="10"/>
        <v>0</v>
      </c>
      <c r="H290" s="34">
        <f t="shared" si="11"/>
        <v>124000</v>
      </c>
      <c r="I290" s="53"/>
      <c r="J290" s="53"/>
      <c r="K290" s="53"/>
      <c r="L290" s="34">
        <f t="shared" si="12"/>
        <v>124000</v>
      </c>
    </row>
    <row r="291" spans="1:12" ht="15" hidden="1">
      <c r="A291" s="7">
        <v>2250</v>
      </c>
      <c r="B291" s="14" t="s">
        <v>106</v>
      </c>
      <c r="C291" s="68">
        <f t="shared" si="9"/>
        <v>0</v>
      </c>
      <c r="D291" s="32"/>
      <c r="E291" s="32"/>
      <c r="F291" s="32"/>
      <c r="G291" s="24">
        <f t="shared" si="10"/>
        <v>0</v>
      </c>
      <c r="H291" s="34">
        <f t="shared" si="11"/>
        <v>0</v>
      </c>
      <c r="I291" s="53"/>
      <c r="J291" s="53"/>
      <c r="K291" s="53"/>
      <c r="L291" s="34">
        <f t="shared" si="12"/>
        <v>0</v>
      </c>
    </row>
    <row r="292" spans="1:12" ht="15" hidden="1">
      <c r="A292" s="7">
        <v>2271</v>
      </c>
      <c r="B292" s="14" t="s">
        <v>107</v>
      </c>
      <c r="C292" s="68">
        <f t="shared" si="9"/>
        <v>0</v>
      </c>
      <c r="D292" s="32"/>
      <c r="E292" s="32"/>
      <c r="F292" s="32"/>
      <c r="G292" s="24">
        <f t="shared" si="10"/>
        <v>0</v>
      </c>
      <c r="H292" s="34">
        <f t="shared" si="11"/>
        <v>0</v>
      </c>
      <c r="I292" s="53"/>
      <c r="J292" s="53"/>
      <c r="K292" s="53"/>
      <c r="L292" s="34">
        <f t="shared" si="12"/>
        <v>0</v>
      </c>
    </row>
    <row r="293" spans="1:12" ht="30" hidden="1">
      <c r="A293" s="7">
        <v>2272</v>
      </c>
      <c r="B293" s="14" t="s">
        <v>108</v>
      </c>
      <c r="C293" s="68">
        <f t="shared" si="9"/>
        <v>0</v>
      </c>
      <c r="D293" s="32"/>
      <c r="E293" s="32"/>
      <c r="F293" s="32"/>
      <c r="G293" s="24">
        <f t="shared" si="10"/>
        <v>0</v>
      </c>
      <c r="H293" s="34">
        <f t="shared" si="11"/>
        <v>0</v>
      </c>
      <c r="I293" s="53"/>
      <c r="J293" s="53"/>
      <c r="K293" s="53"/>
      <c r="L293" s="34">
        <f t="shared" si="12"/>
        <v>0</v>
      </c>
    </row>
    <row r="294" spans="1:12" ht="15" hidden="1">
      <c r="A294" s="7">
        <v>2273</v>
      </c>
      <c r="B294" s="14" t="s">
        <v>109</v>
      </c>
      <c r="C294" s="68">
        <f t="shared" si="9"/>
        <v>0</v>
      </c>
      <c r="D294" s="32"/>
      <c r="E294" s="32"/>
      <c r="F294" s="32"/>
      <c r="G294" s="24">
        <f t="shared" si="10"/>
        <v>0</v>
      </c>
      <c r="H294" s="34">
        <f t="shared" si="11"/>
        <v>0</v>
      </c>
      <c r="I294" s="53"/>
      <c r="J294" s="53"/>
      <c r="K294" s="53"/>
      <c r="L294" s="34">
        <f t="shared" si="12"/>
        <v>0</v>
      </c>
    </row>
    <row r="295" spans="1:12" ht="15" hidden="1">
      <c r="A295" s="7">
        <v>2274</v>
      </c>
      <c r="B295" s="14" t="s">
        <v>110</v>
      </c>
      <c r="C295" s="68">
        <f t="shared" si="9"/>
        <v>0</v>
      </c>
      <c r="D295" s="32"/>
      <c r="E295" s="32"/>
      <c r="F295" s="32"/>
      <c r="G295" s="24">
        <f t="shared" si="10"/>
        <v>0</v>
      </c>
      <c r="H295" s="34">
        <f t="shared" si="11"/>
        <v>0</v>
      </c>
      <c r="I295" s="53"/>
      <c r="J295" s="53"/>
      <c r="K295" s="53"/>
      <c r="L295" s="34">
        <f t="shared" si="12"/>
        <v>0</v>
      </c>
    </row>
    <row r="296" spans="1:12" ht="30" hidden="1">
      <c r="A296" s="7">
        <v>2275</v>
      </c>
      <c r="B296" s="14" t="s">
        <v>200</v>
      </c>
      <c r="C296" s="68">
        <f t="shared" si="9"/>
        <v>0</v>
      </c>
      <c r="D296" s="32"/>
      <c r="E296" s="32"/>
      <c r="F296" s="32"/>
      <c r="G296" s="24"/>
      <c r="H296" s="34">
        <f t="shared" si="11"/>
        <v>0</v>
      </c>
      <c r="I296" s="53"/>
      <c r="J296" s="53"/>
      <c r="K296" s="53"/>
      <c r="L296" s="34">
        <f t="shared" si="12"/>
        <v>0</v>
      </c>
    </row>
    <row r="297" spans="1:12" ht="60" hidden="1">
      <c r="A297" s="7">
        <v>2282</v>
      </c>
      <c r="B297" s="14" t="s">
        <v>111</v>
      </c>
      <c r="C297" s="68">
        <f t="shared" si="9"/>
        <v>0</v>
      </c>
      <c r="D297" s="32"/>
      <c r="E297" s="32"/>
      <c r="F297" s="32"/>
      <c r="G297" s="24">
        <f t="shared" si="10"/>
        <v>0</v>
      </c>
      <c r="H297" s="34">
        <f t="shared" si="11"/>
        <v>0</v>
      </c>
      <c r="I297" s="53"/>
      <c r="J297" s="53"/>
      <c r="K297" s="53"/>
      <c r="L297" s="34">
        <f t="shared" si="12"/>
        <v>0</v>
      </c>
    </row>
    <row r="298" spans="1:12" ht="15" hidden="1">
      <c r="A298" s="7">
        <v>2800</v>
      </c>
      <c r="B298" s="14" t="s">
        <v>112</v>
      </c>
      <c r="C298" s="68">
        <f t="shared" si="9"/>
        <v>0</v>
      </c>
      <c r="D298" s="32"/>
      <c r="E298" s="32"/>
      <c r="F298" s="32"/>
      <c r="G298" s="24">
        <f t="shared" si="10"/>
        <v>0</v>
      </c>
      <c r="H298" s="34">
        <f t="shared" si="11"/>
        <v>0</v>
      </c>
      <c r="I298" s="53"/>
      <c r="J298" s="53"/>
      <c r="K298" s="53"/>
      <c r="L298" s="34">
        <f t="shared" si="12"/>
        <v>0</v>
      </c>
    </row>
    <row r="299" spans="1:12" s="17" customFormat="1" ht="14.25">
      <c r="A299" s="16" t="s">
        <v>15</v>
      </c>
      <c r="B299" s="16" t="s">
        <v>18</v>
      </c>
      <c r="C299" s="24">
        <f>C285+C286+C287+C288+C289+C290+C291+C292+C293+C294+C295+C296+C297+C298</f>
        <v>0</v>
      </c>
      <c r="D299" s="24" t="s">
        <v>15</v>
      </c>
      <c r="E299" s="24" t="s">
        <v>15</v>
      </c>
      <c r="F299" s="24" t="s">
        <v>15</v>
      </c>
      <c r="G299" s="24">
        <f>C299</f>
        <v>0</v>
      </c>
      <c r="H299" s="33">
        <f>SUM(H285:H298)</f>
        <v>234000</v>
      </c>
      <c r="I299" s="52" t="s">
        <v>15</v>
      </c>
      <c r="J299" s="52" t="s">
        <v>15</v>
      </c>
      <c r="K299" s="52" t="s">
        <v>15</v>
      </c>
      <c r="L299" s="33">
        <f>SUM(L285:L298)</f>
        <v>234000</v>
      </c>
    </row>
    <row r="300" ht="15">
      <c r="L300" s="51"/>
    </row>
    <row r="301" ht="15">
      <c r="L301" s="51"/>
    </row>
    <row r="302" spans="1:9" ht="15">
      <c r="A302" s="81" t="s">
        <v>190</v>
      </c>
      <c r="B302" s="81"/>
      <c r="C302" s="81"/>
      <c r="D302" s="81"/>
      <c r="E302" s="81"/>
      <c r="F302" s="81"/>
      <c r="G302" s="81"/>
      <c r="H302" s="81"/>
      <c r="I302" s="81"/>
    </row>
    <row r="303" ht="15">
      <c r="A303" s="4" t="s">
        <v>9</v>
      </c>
    </row>
    <row r="305" ht="29.25" customHeight="1"/>
    <row r="306" spans="1:9" ht="165">
      <c r="A306" s="7" t="s">
        <v>42</v>
      </c>
      <c r="B306" s="7" t="s">
        <v>11</v>
      </c>
      <c r="C306" s="7" t="s">
        <v>43</v>
      </c>
      <c r="D306" s="7" t="s">
        <v>53</v>
      </c>
      <c r="E306" s="43" t="s">
        <v>84</v>
      </c>
      <c r="F306" s="43" t="s">
        <v>191</v>
      </c>
      <c r="G306" s="7" t="s">
        <v>192</v>
      </c>
      <c r="H306" s="7" t="s">
        <v>54</v>
      </c>
      <c r="I306" s="7" t="s">
        <v>55</v>
      </c>
    </row>
    <row r="307" spans="1:9" ht="15">
      <c r="A307" s="7">
        <v>1</v>
      </c>
      <c r="B307" s="7">
        <v>2</v>
      </c>
      <c r="C307" s="7">
        <v>3</v>
      </c>
      <c r="D307" s="7">
        <v>4</v>
      </c>
      <c r="E307" s="7">
        <v>5</v>
      </c>
      <c r="F307" s="7">
        <v>6</v>
      </c>
      <c r="G307" s="7">
        <v>7</v>
      </c>
      <c r="H307" s="7">
        <v>8</v>
      </c>
      <c r="I307" s="7">
        <v>9</v>
      </c>
    </row>
    <row r="308" spans="1:9" ht="15" hidden="1">
      <c r="A308" s="7">
        <v>2111</v>
      </c>
      <c r="B308" s="14" t="s">
        <v>100</v>
      </c>
      <c r="C308" s="32">
        <f>C263</f>
        <v>0</v>
      </c>
      <c r="D308" s="32">
        <f aca="true" t="shared" si="13" ref="D308:D320">D263</f>
        <v>0</v>
      </c>
      <c r="E308" s="32"/>
      <c r="F308" s="32"/>
      <c r="G308" s="32"/>
      <c r="H308" s="7"/>
      <c r="I308" s="7"/>
    </row>
    <row r="309" spans="1:9" ht="15" hidden="1">
      <c r="A309" s="7">
        <v>2120</v>
      </c>
      <c r="B309" s="14" t="s">
        <v>101</v>
      </c>
      <c r="C309" s="32">
        <f aca="true" t="shared" si="14" ref="C309:C320">C264</f>
        <v>0</v>
      </c>
      <c r="D309" s="32">
        <f t="shared" si="13"/>
        <v>0</v>
      </c>
      <c r="E309" s="32"/>
      <c r="F309" s="32"/>
      <c r="G309" s="32"/>
      <c r="H309" s="7"/>
      <c r="I309" s="7"/>
    </row>
    <row r="310" spans="1:9" ht="30">
      <c r="A310" s="7">
        <v>2210</v>
      </c>
      <c r="B310" s="14" t="s">
        <v>102</v>
      </c>
      <c r="C310" s="32">
        <f t="shared" si="14"/>
        <v>0</v>
      </c>
      <c r="D310" s="32">
        <f t="shared" si="13"/>
        <v>0</v>
      </c>
      <c r="E310" s="32"/>
      <c r="F310" s="32"/>
      <c r="G310" s="32"/>
      <c r="H310" s="7"/>
      <c r="I310" s="7"/>
    </row>
    <row r="311" spans="1:9" ht="30" hidden="1">
      <c r="A311" s="7">
        <v>2220</v>
      </c>
      <c r="B311" s="14" t="s">
        <v>103</v>
      </c>
      <c r="C311" s="32">
        <f t="shared" si="14"/>
        <v>0</v>
      </c>
      <c r="D311" s="32">
        <f t="shared" si="13"/>
        <v>0</v>
      </c>
      <c r="E311" s="32"/>
      <c r="F311" s="32"/>
      <c r="G311" s="32"/>
      <c r="H311" s="7"/>
      <c r="I311" s="7"/>
    </row>
    <row r="312" spans="1:9" ht="15" hidden="1">
      <c r="A312" s="7">
        <v>2230</v>
      </c>
      <c r="B312" s="14" t="s">
        <v>104</v>
      </c>
      <c r="C312" s="32">
        <f t="shared" si="14"/>
        <v>0</v>
      </c>
      <c r="D312" s="32">
        <f t="shared" si="13"/>
        <v>0</v>
      </c>
      <c r="E312" s="32"/>
      <c r="F312" s="32"/>
      <c r="G312" s="32"/>
      <c r="H312" s="7"/>
      <c r="I312" s="7"/>
    </row>
    <row r="313" spans="1:9" ht="30">
      <c r="A313" s="7">
        <v>2240</v>
      </c>
      <c r="B313" s="14" t="s">
        <v>105</v>
      </c>
      <c r="C313" s="32">
        <f t="shared" si="14"/>
        <v>0</v>
      </c>
      <c r="D313" s="32">
        <f t="shared" si="13"/>
        <v>0</v>
      </c>
      <c r="E313" s="32"/>
      <c r="F313" s="32"/>
      <c r="G313" s="32"/>
      <c r="H313" s="7"/>
      <c r="I313" s="7"/>
    </row>
    <row r="314" spans="1:9" ht="15" hidden="1">
      <c r="A314" s="7">
        <v>2250</v>
      </c>
      <c r="B314" s="14" t="s">
        <v>106</v>
      </c>
      <c r="C314" s="32">
        <f t="shared" si="14"/>
        <v>0</v>
      </c>
      <c r="D314" s="32">
        <f t="shared" si="13"/>
        <v>0</v>
      </c>
      <c r="E314" s="32"/>
      <c r="F314" s="32"/>
      <c r="G314" s="32"/>
      <c r="H314" s="7"/>
      <c r="I314" s="7"/>
    </row>
    <row r="315" spans="1:9" ht="15" hidden="1">
      <c r="A315" s="7">
        <v>2271</v>
      </c>
      <c r="B315" s="14" t="s">
        <v>107</v>
      </c>
      <c r="C315" s="32">
        <f t="shared" si="14"/>
        <v>0</v>
      </c>
      <c r="D315" s="32">
        <f t="shared" si="13"/>
        <v>0</v>
      </c>
      <c r="E315" s="32"/>
      <c r="F315" s="32"/>
      <c r="G315" s="32"/>
      <c r="H315" s="7"/>
      <c r="I315" s="7"/>
    </row>
    <row r="316" spans="1:9" ht="30" hidden="1">
      <c r="A316" s="7">
        <v>2272</v>
      </c>
      <c r="B316" s="14" t="s">
        <v>108</v>
      </c>
      <c r="C316" s="32">
        <f t="shared" si="14"/>
        <v>0</v>
      </c>
      <c r="D316" s="32">
        <f t="shared" si="13"/>
        <v>0</v>
      </c>
      <c r="E316" s="32"/>
      <c r="F316" s="32"/>
      <c r="G316" s="32"/>
      <c r="H316" s="7"/>
      <c r="I316" s="7"/>
    </row>
    <row r="317" spans="1:9" ht="15" hidden="1">
      <c r="A317" s="7">
        <v>2273</v>
      </c>
      <c r="B317" s="14" t="s">
        <v>109</v>
      </c>
      <c r="C317" s="32">
        <f t="shared" si="14"/>
        <v>0</v>
      </c>
      <c r="D317" s="32">
        <f t="shared" si="13"/>
        <v>0</v>
      </c>
      <c r="E317" s="32"/>
      <c r="F317" s="32"/>
      <c r="G317" s="32"/>
      <c r="H317" s="7"/>
      <c r="I317" s="7"/>
    </row>
    <row r="318" spans="1:9" ht="15" hidden="1">
      <c r="A318" s="7">
        <v>2274</v>
      </c>
      <c r="B318" s="14" t="s">
        <v>110</v>
      </c>
      <c r="C318" s="32">
        <f t="shared" si="14"/>
        <v>0</v>
      </c>
      <c r="D318" s="32">
        <f t="shared" si="13"/>
        <v>0</v>
      </c>
      <c r="E318" s="32"/>
      <c r="F318" s="32"/>
      <c r="G318" s="32"/>
      <c r="H318" s="7"/>
      <c r="I318" s="7"/>
    </row>
    <row r="319" spans="1:9" ht="60" hidden="1">
      <c r="A319" s="7">
        <v>2282</v>
      </c>
      <c r="B319" s="14" t="s">
        <v>111</v>
      </c>
      <c r="C319" s="32">
        <f t="shared" si="14"/>
        <v>0</v>
      </c>
      <c r="D319" s="32">
        <f t="shared" si="13"/>
        <v>0</v>
      </c>
      <c r="E319" s="32"/>
      <c r="F319" s="32"/>
      <c r="G319" s="32"/>
      <c r="H319" s="7"/>
      <c r="I319" s="7"/>
    </row>
    <row r="320" spans="1:9" ht="15" hidden="1">
      <c r="A320" s="7">
        <v>2800</v>
      </c>
      <c r="B320" s="14" t="s">
        <v>112</v>
      </c>
      <c r="C320" s="32">
        <f t="shared" si="14"/>
        <v>0</v>
      </c>
      <c r="D320" s="32">
        <f t="shared" si="13"/>
        <v>0</v>
      </c>
      <c r="E320" s="32"/>
      <c r="F320" s="32"/>
      <c r="G320" s="32"/>
      <c r="H320" s="7"/>
      <c r="I320" s="7"/>
    </row>
    <row r="321" spans="1:9" s="17" customFormat="1" ht="14.25">
      <c r="A321" s="16" t="s">
        <v>15</v>
      </c>
      <c r="B321" s="16" t="s">
        <v>18</v>
      </c>
      <c r="C321" s="24">
        <f>C308+C309+C310+C311+C312+C313+C314+C315+C316+C317+C318+C319+C320</f>
        <v>0</v>
      </c>
      <c r="D321" s="24">
        <f>D308+D309+D310+D311+D312+D313+D314+D315+D316+D317+D318+D319+D320</f>
        <v>0</v>
      </c>
      <c r="E321" s="24">
        <f>E310</f>
        <v>0</v>
      </c>
      <c r="F321" s="24">
        <f>F310</f>
        <v>0</v>
      </c>
      <c r="G321" s="24">
        <f>G310</f>
        <v>0</v>
      </c>
      <c r="H321" s="16" t="s">
        <v>15</v>
      </c>
      <c r="I321" s="16" t="s">
        <v>15</v>
      </c>
    </row>
    <row r="324" spans="1:9" ht="15">
      <c r="A324" s="86" t="s">
        <v>193</v>
      </c>
      <c r="B324" s="86"/>
      <c r="C324" s="86"/>
      <c r="D324" s="86"/>
      <c r="E324" s="86"/>
      <c r="F324" s="86"/>
      <c r="G324" s="86"/>
      <c r="H324" s="86"/>
      <c r="I324" s="86"/>
    </row>
    <row r="325" spans="1:10" ht="15" customHeight="1">
      <c r="A325" s="103"/>
      <c r="B325" s="103"/>
      <c r="C325" s="103"/>
      <c r="D325" s="103"/>
      <c r="E325" s="103"/>
      <c r="F325" s="103"/>
      <c r="G325" s="103"/>
      <c r="H325" s="103"/>
      <c r="I325" s="103"/>
      <c r="J325" s="103"/>
    </row>
    <row r="326" spans="1:9" ht="45.75" customHeight="1">
      <c r="A326" s="87" t="s">
        <v>194</v>
      </c>
      <c r="B326" s="87"/>
      <c r="C326" s="87"/>
      <c r="D326" s="87"/>
      <c r="E326" s="87"/>
      <c r="F326" s="87"/>
      <c r="G326" s="87"/>
      <c r="H326" s="87"/>
      <c r="I326" s="87"/>
    </row>
    <row r="327" spans="1:11" ht="8.25" customHeight="1">
      <c r="A327" s="90"/>
      <c r="B327" s="90"/>
      <c r="C327" s="90"/>
      <c r="D327" s="90"/>
      <c r="E327" s="90"/>
      <c r="F327" s="90"/>
      <c r="G327" s="90"/>
      <c r="H327" s="90"/>
      <c r="I327" s="90"/>
      <c r="J327" s="90"/>
      <c r="K327" s="90"/>
    </row>
    <row r="328" spans="1:9" ht="43.5" customHeight="1">
      <c r="A328" s="81" t="s">
        <v>145</v>
      </c>
      <c r="B328" s="81"/>
      <c r="C328" s="6"/>
      <c r="D328" s="10"/>
      <c r="G328" s="80" t="s">
        <v>142</v>
      </c>
      <c r="H328" s="80"/>
      <c r="I328" s="80"/>
    </row>
    <row r="329" spans="1:9" ht="15" customHeight="1">
      <c r="A329" s="3"/>
      <c r="B329" s="3"/>
      <c r="C329" s="6"/>
      <c r="D329" s="19"/>
      <c r="G329" s="82" t="s">
        <v>57</v>
      </c>
      <c r="H329" s="82"/>
      <c r="I329" s="82"/>
    </row>
    <row r="330" spans="1:9" ht="15">
      <c r="A330" s="3"/>
      <c r="B330" s="11"/>
      <c r="D330" s="6" t="s">
        <v>56</v>
      </c>
      <c r="G330" s="82"/>
      <c r="H330" s="82"/>
      <c r="I330" s="82"/>
    </row>
    <row r="331" spans="1:9" ht="15" customHeight="1">
      <c r="A331" s="81" t="s">
        <v>144</v>
      </c>
      <c r="B331" s="81"/>
      <c r="C331" s="6"/>
      <c r="D331" s="10"/>
      <c r="G331" s="80" t="s">
        <v>143</v>
      </c>
      <c r="H331" s="80"/>
      <c r="I331" s="80"/>
    </row>
    <row r="332" spans="1:9" ht="15">
      <c r="A332" s="5"/>
      <c r="B332" s="6"/>
      <c r="C332" s="6"/>
      <c r="D332" s="6" t="s">
        <v>56</v>
      </c>
      <c r="G332" s="84" t="s">
        <v>57</v>
      </c>
      <c r="H332" s="84"/>
      <c r="I332" s="84"/>
    </row>
    <row r="343" spans="2:6" ht="15">
      <c r="B343" s="25"/>
      <c r="C343" s="27"/>
      <c r="D343" s="28"/>
      <c r="E343" s="28"/>
      <c r="F343" s="28"/>
    </row>
    <row r="344" spans="2:6" ht="15">
      <c r="B344" s="25"/>
      <c r="C344" s="25"/>
      <c r="D344" s="28"/>
      <c r="E344" s="28"/>
      <c r="F344" s="28"/>
    </row>
    <row r="345" spans="2:6" ht="15">
      <c r="B345" s="25"/>
      <c r="C345" s="25"/>
      <c r="D345" s="28"/>
      <c r="E345" s="28"/>
      <c r="F345" s="28"/>
    </row>
    <row r="346" spans="2:6" ht="15">
      <c r="B346" s="79"/>
      <c r="C346" s="25"/>
      <c r="D346" s="28"/>
      <c r="E346" s="28"/>
      <c r="F346" s="28"/>
    </row>
    <row r="347" spans="2:6" ht="15">
      <c r="B347" s="79"/>
      <c r="C347" s="25"/>
      <c r="D347" s="29"/>
      <c r="E347" s="29"/>
      <c r="F347" s="29"/>
    </row>
    <row r="348" spans="2:6" ht="15">
      <c r="B348" s="79"/>
      <c r="C348" s="25"/>
      <c r="D348" s="28"/>
      <c r="E348" s="28"/>
      <c r="F348" s="28"/>
    </row>
    <row r="349" spans="2:6" ht="15">
      <c r="B349" s="79"/>
      <c r="C349" s="25"/>
      <c r="D349" s="30"/>
      <c r="E349" s="30"/>
      <c r="F349" s="30"/>
    </row>
    <row r="350" spans="2:6" ht="15">
      <c r="B350" s="83"/>
      <c r="C350" s="25"/>
      <c r="D350" s="28"/>
      <c r="E350" s="28"/>
      <c r="F350" s="28"/>
    </row>
    <row r="351" spans="2:6" ht="15">
      <c r="B351" s="83"/>
      <c r="C351" s="25"/>
      <c r="D351" s="30"/>
      <c r="E351" s="28"/>
      <c r="F351" s="28"/>
    </row>
    <row r="352" spans="2:6" ht="15">
      <c r="B352" s="83"/>
      <c r="C352" s="25"/>
      <c r="D352" s="30"/>
      <c r="E352" s="28"/>
      <c r="F352" s="28"/>
    </row>
    <row r="353" spans="2:6" ht="15">
      <c r="B353" s="83"/>
      <c r="C353" s="25"/>
      <c r="D353" s="30"/>
      <c r="E353" s="30"/>
      <c r="F353" s="30"/>
    </row>
    <row r="354" spans="2:6" ht="15">
      <c r="B354" s="83"/>
      <c r="C354" s="25"/>
      <c r="D354" s="28"/>
      <c r="E354" s="28"/>
      <c r="F354" s="28"/>
    </row>
    <row r="355" spans="2:6" ht="15">
      <c r="B355" s="83"/>
      <c r="C355" s="25"/>
      <c r="D355" s="30"/>
      <c r="E355" s="28"/>
      <c r="F355" s="28"/>
    </row>
    <row r="356" spans="2:6" ht="15">
      <c r="B356" s="26"/>
      <c r="C356" s="25"/>
      <c r="D356" s="28"/>
      <c r="E356" s="28"/>
      <c r="F356" s="28"/>
    </row>
    <row r="357" spans="2:6" ht="15">
      <c r="B357" s="79"/>
      <c r="C357" s="25"/>
      <c r="D357" s="28"/>
      <c r="E357" s="28"/>
      <c r="F357" s="28"/>
    </row>
    <row r="358" spans="2:6" ht="15">
      <c r="B358" s="79"/>
      <c r="C358" s="25"/>
      <c r="D358" s="28"/>
      <c r="E358" s="28"/>
      <c r="F358" s="28"/>
    </row>
    <row r="359" spans="2:6" ht="15">
      <c r="B359" s="79"/>
      <c r="C359" s="25"/>
      <c r="D359" s="31"/>
      <c r="E359" s="31"/>
      <c r="F359" s="28"/>
    </row>
    <row r="360" spans="2:6" ht="15">
      <c r="B360" s="25"/>
      <c r="C360" s="25"/>
      <c r="D360" s="31"/>
      <c r="E360" s="31"/>
      <c r="F360" s="28"/>
    </row>
  </sheetData>
  <sheetProtection/>
  <mergeCells count="188">
    <mergeCell ref="G12:H12"/>
    <mergeCell ref="J12:L12"/>
    <mergeCell ref="N12:P12"/>
    <mergeCell ref="A11:B11"/>
    <mergeCell ref="D11:E11"/>
    <mergeCell ref="G11:H11"/>
    <mergeCell ref="J11:L11"/>
    <mergeCell ref="G41:J41"/>
    <mergeCell ref="A9:G9"/>
    <mergeCell ref="J9:L9"/>
    <mergeCell ref="N9:P9"/>
    <mergeCell ref="A10:G10"/>
    <mergeCell ref="J10:L10"/>
    <mergeCell ref="N10:P10"/>
    <mergeCell ref="N11:P11"/>
    <mergeCell ref="A12:B12"/>
    <mergeCell ref="D12:E12"/>
    <mergeCell ref="A260:A261"/>
    <mergeCell ref="A232:I232"/>
    <mergeCell ref="B41:B42"/>
    <mergeCell ref="C41:F41"/>
    <mergeCell ref="R7:S7"/>
    <mergeCell ref="A8:G8"/>
    <mergeCell ref="J8:L8"/>
    <mergeCell ref="N8:P8"/>
    <mergeCell ref="R8:S8"/>
    <mergeCell ref="A19:P19"/>
    <mergeCell ref="A18:P18"/>
    <mergeCell ref="A14:P14"/>
    <mergeCell ref="A15:P15"/>
    <mergeCell ref="A17:P17"/>
    <mergeCell ref="A325:J325"/>
    <mergeCell ref="A21:P21"/>
    <mergeCell ref="A22:P22"/>
    <mergeCell ref="A38:J38"/>
    <mergeCell ref="J260:J261"/>
    <mergeCell ref="G260:G261"/>
    <mergeCell ref="A327:K327"/>
    <mergeCell ref="A20:P20"/>
    <mergeCell ref="G25:J25"/>
    <mergeCell ref="A23:B23"/>
    <mergeCell ref="A25:A26"/>
    <mergeCell ref="B25:B26"/>
    <mergeCell ref="K25:N25"/>
    <mergeCell ref="A50:N50"/>
    <mergeCell ref="A41:A42"/>
    <mergeCell ref="C25:F25"/>
    <mergeCell ref="D260:D261"/>
    <mergeCell ref="A221:L221"/>
    <mergeCell ref="A78:A79"/>
    <mergeCell ref="A51:N51"/>
    <mergeCell ref="A75:N75"/>
    <mergeCell ref="K53:N53"/>
    <mergeCell ref="G53:J53"/>
    <mergeCell ref="K78:N78"/>
    <mergeCell ref="A53:A54"/>
    <mergeCell ref="B53:B54"/>
    <mergeCell ref="H260:I260"/>
    <mergeCell ref="B246:B247"/>
    <mergeCell ref="A253:L253"/>
    <mergeCell ref="C212:D212"/>
    <mergeCell ref="G225:I225"/>
    <mergeCell ref="B260:B261"/>
    <mergeCell ref="B235:B236"/>
    <mergeCell ref="F260:F261"/>
    <mergeCell ref="C260:C261"/>
    <mergeCell ref="E260:E261"/>
    <mergeCell ref="A6:P6"/>
    <mergeCell ref="A7:G7"/>
    <mergeCell ref="J7:L7"/>
    <mergeCell ref="N7:P7"/>
    <mergeCell ref="A255:J255"/>
    <mergeCell ref="A211:A213"/>
    <mergeCell ref="A225:A226"/>
    <mergeCell ref="C53:F53"/>
    <mergeCell ref="A13:P13"/>
    <mergeCell ref="A16:P16"/>
    <mergeCell ref="C235:C236"/>
    <mergeCell ref="K212:K213"/>
    <mergeCell ref="B225:B226"/>
    <mergeCell ref="C225:C226"/>
    <mergeCell ref="D225:F225"/>
    <mergeCell ref="D235:F235"/>
    <mergeCell ref="G235:I235"/>
    <mergeCell ref="A223:L223"/>
    <mergeCell ref="O211:P211"/>
    <mergeCell ref="C211:F211"/>
    <mergeCell ref="B211:B213"/>
    <mergeCell ref="M211:N211"/>
    <mergeCell ref="M212:M213"/>
    <mergeCell ref="L212:L213"/>
    <mergeCell ref="N212:N213"/>
    <mergeCell ref="A131:J131"/>
    <mergeCell ref="B181:B182"/>
    <mergeCell ref="A222:L222"/>
    <mergeCell ref="H200:I200"/>
    <mergeCell ref="J200:K200"/>
    <mergeCell ref="G211:J211"/>
    <mergeCell ref="K211:L211"/>
    <mergeCell ref="A209:P209"/>
    <mergeCell ref="O212:O213"/>
    <mergeCell ref="P212:P213"/>
    <mergeCell ref="K147:M147"/>
    <mergeCell ref="C134:F134"/>
    <mergeCell ref="G134:J134"/>
    <mergeCell ref="A147:A148"/>
    <mergeCell ref="H147:J147"/>
    <mergeCell ref="J225:L225"/>
    <mergeCell ref="A144:M144"/>
    <mergeCell ref="D246:E246"/>
    <mergeCell ref="F246:G246"/>
    <mergeCell ref="H246:I246"/>
    <mergeCell ref="C246:C247"/>
    <mergeCell ref="B134:B135"/>
    <mergeCell ref="A177:J177"/>
    <mergeCell ref="B166:M166"/>
    <mergeCell ref="B147:B148"/>
    <mergeCell ref="C147:C148"/>
    <mergeCell ref="D147:D148"/>
    <mergeCell ref="A281:A283"/>
    <mergeCell ref="A256:J256"/>
    <mergeCell ref="J246:K246"/>
    <mergeCell ref="A252:J252"/>
    <mergeCell ref="L246:M246"/>
    <mergeCell ref="A246:A247"/>
    <mergeCell ref="B78:B79"/>
    <mergeCell ref="C78:F78"/>
    <mergeCell ref="A86:A87"/>
    <mergeCell ref="B86:B87"/>
    <mergeCell ref="A83:J83"/>
    <mergeCell ref="G78:J78"/>
    <mergeCell ref="C120:F120"/>
    <mergeCell ref="B111:B112"/>
    <mergeCell ref="C111:F111"/>
    <mergeCell ref="A116:N116"/>
    <mergeCell ref="A117:N117"/>
    <mergeCell ref="G120:J120"/>
    <mergeCell ref="A111:A112"/>
    <mergeCell ref="G111:J111"/>
    <mergeCell ref="B120:B121"/>
    <mergeCell ref="A120:A121"/>
    <mergeCell ref="B200:C200"/>
    <mergeCell ref="D200:E200"/>
    <mergeCell ref="F200:G200"/>
    <mergeCell ref="A143:M143"/>
    <mergeCell ref="E181:G181"/>
    <mergeCell ref="H181:J181"/>
    <mergeCell ref="A181:A182"/>
    <mergeCell ref="E147:G147"/>
    <mergeCell ref="C181:C182"/>
    <mergeCell ref="D181:D182"/>
    <mergeCell ref="A242:M242"/>
    <mergeCell ref="A235:A236"/>
    <mergeCell ref="C86:F86"/>
    <mergeCell ref="G86:J86"/>
    <mergeCell ref="K120:N120"/>
    <mergeCell ref="A108:J108"/>
    <mergeCell ref="A134:A135"/>
    <mergeCell ref="G212:H212"/>
    <mergeCell ref="I212:J212"/>
    <mergeCell ref="A197:K197"/>
    <mergeCell ref="A302:I302"/>
    <mergeCell ref="G329:I329"/>
    <mergeCell ref="C282:C283"/>
    <mergeCell ref="A200:A201"/>
    <mergeCell ref="A324:I324"/>
    <mergeCell ref="A326:I326"/>
    <mergeCell ref="H281:L281"/>
    <mergeCell ref="A278:L278"/>
    <mergeCell ref="D282:D283"/>
    <mergeCell ref="E212:F212"/>
    <mergeCell ref="H282:H283"/>
    <mergeCell ref="J282:K282"/>
    <mergeCell ref="B281:B283"/>
    <mergeCell ref="L282:L283"/>
    <mergeCell ref="C281:G281"/>
    <mergeCell ref="I282:I283"/>
    <mergeCell ref="G282:G283"/>
    <mergeCell ref="E282:F282"/>
    <mergeCell ref="B357:B359"/>
    <mergeCell ref="G331:I331"/>
    <mergeCell ref="A328:B328"/>
    <mergeCell ref="A331:B331"/>
    <mergeCell ref="G330:I330"/>
    <mergeCell ref="B350:B355"/>
    <mergeCell ref="G332:I332"/>
    <mergeCell ref="G328:I328"/>
    <mergeCell ref="B346:B349"/>
  </mergeCells>
  <printOptions/>
  <pageMargins left="0.16" right="0.16" top="0.33" bottom="0.29"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user465a</cp:lastModifiedBy>
  <cp:lastPrinted>2019-12-19T15:37:57Z</cp:lastPrinted>
  <dcterms:created xsi:type="dcterms:W3CDTF">2018-08-27T10:46:38Z</dcterms:created>
  <dcterms:modified xsi:type="dcterms:W3CDTF">2019-12-19T15:45:34Z</dcterms:modified>
  <cp:category/>
  <cp:version/>
  <cp:contentType/>
  <cp:contentStatus/>
</cp:coreProperties>
</file>