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<sst xmlns="http://schemas.openxmlformats.org/spreadsheetml/2006/main" count="116" uniqueCount="104">
  <si>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</si>
  <si>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</si>
  <si>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</si>
  <si>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</si>
  <si>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</si>
  <si>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</si>
  <si>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</si>
  <si>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</si>
  <si>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</si>
  <si>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</si>
  <si>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</si>
  <si>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</si>
  <si>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</si>
  <si>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</si>
  <si>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</si>
  <si>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</si>
  <si>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</si>
  <si>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</si>
  <si>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</si>
  <si>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</si>
  <si>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</si>
  <si>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</si>
  <si>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</si>
  <si>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</si>
  <si>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</si>
  <si>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</si>
  <si>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</si>
  <si>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</si>
  <si>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</si>
  <si>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</si>
  <si>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</si>
  <si>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</si>
  <si>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</si>
  <si>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</si>
  <si>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</si>
  <si>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</si>
  <si>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</si>
  <si>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</si>
  <si>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</si>
  <si>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</si>
  <si>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</si>
  <si>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</si>
  <si>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</si>
  <si>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</si>
  <si>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</si>
  <si>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</si>
  <si>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</si>
  <si>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</si>
  <si>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</si>
  <si>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</si>
  <si>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</si>
  <si>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</si>
  <si>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</si>
  <si>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</si>
  <si>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</si>
  <si>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</si>
  <si>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</si>
  <si>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</si>
  <si>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</si>
  <si>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</si>
  <si>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</si>
  <si>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</si>
  <si>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</si>
  <si>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</si>
  <si>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</si>
  <si>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</si>
  <si>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</si>
  <si>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</si>
  <si>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</si>
  <si>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</si>
  <si>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</si>
  <si>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</si>
  <si>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</si>
  <si>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</si>
  <si>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</si>
  <si>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</si>
  <si>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</si>
  <si>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</si>
  <si>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</si>
  <si>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</si>
  <si>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</si>
  <si>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</si>
  <si>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</si>
  <si>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</si>
  <si>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</si>
  <si>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</si>
  <si>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</si>
  <si>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</si>
  <si>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</si>
  <si>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</si>
  <si>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</si>
  <si>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</si>
  <si>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</si>
  <si>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</si>
  <si>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2,3 р.б.</t>
  </si>
  <si>
    <t>в 2,9 р.б.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</si>
  <si>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 , послуги з централізованого водопостачання , водовідведення, що вироблялися, транспортувалися та постачалися населенню та / або іншим підприємствам  централізованого питного водопостачання та водовідведення, які надають населенню послуги з цетралізованого водопостачання та водовідведення, яка  виникла у зв'язку з невідповідністю фактичної вартості теплової енергії та послуг з централізованого водопостачання , водовідведення, опалення та постачання гарячої води  тарифам, що затверджувалися та/або погоджувалися органами державної влади чи місцевого самоврядування</t>
  </si>
  <si>
    <t>План на січень - грудень з урахуванням змін, тис. грн.</t>
  </si>
  <si>
    <t>План на январь-декабрь с учетом изменений, тыс. грн.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</si>
  <si>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</si>
  <si>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Щотижнева 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</si>
  <si>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 xml:space="preserve">Поступило            с  01 января по 18 декабря,
тыс. грн. </t>
  </si>
  <si>
    <t xml:space="preserve">Надійшло з 
01 січня
по 18 грудня      тис. грн. </t>
  </si>
  <si>
    <t>в 4,3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</si>
</sst>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="75" zoomScaleSheetLayoutView="75" zoomScalePageLayoutView="0" workbookViewId="0" topLeftCell="A46">
      <selection activeCell="F49" sqref="B49:F49"/>
    </sheetView>
  </sheetViews>
  <sheetFormatPr defaultColWidth="9.00390625" defaultRowHeight="12.75"/>
  <cols>
    <col min="1" max="1" width="42.00390625" style="0" customWidth="1"/>
    <col min="2" max="2" width="16.625" style="80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8"/>
      <c r="C1" s="13"/>
      <c r="D1" s="13"/>
      <c r="E1" s="13"/>
      <c r="F1" s="6"/>
      <c r="G1" s="14"/>
    </row>
    <row r="2" spans="1:7" ht="26.25" customHeight="1">
      <c r="A2" s="90" t="s">
        <v>100</v>
      </c>
      <c r="B2" s="90"/>
      <c r="C2" s="90"/>
      <c r="D2" s="90"/>
      <c r="E2" s="90"/>
      <c r="F2" s="91"/>
      <c r="G2" s="14"/>
    </row>
    <row r="3" spans="1:7" ht="15">
      <c r="A3" s="3"/>
      <c r="B3" s="79"/>
      <c r="C3" s="7"/>
      <c r="D3" s="8"/>
      <c r="E3" s="39"/>
      <c r="F3" s="6"/>
      <c r="G3" s="14"/>
    </row>
    <row r="4" spans="1:7" ht="27" customHeight="1">
      <c r="A4" s="92" t="s">
        <v>36</v>
      </c>
      <c r="B4" s="93" t="s">
        <v>37</v>
      </c>
      <c r="C4" s="94" t="s">
        <v>97</v>
      </c>
      <c r="D4" s="92" t="s">
        <v>102</v>
      </c>
      <c r="E4" s="95" t="s">
        <v>82</v>
      </c>
      <c r="F4" s="96" t="s">
        <v>38</v>
      </c>
      <c r="G4" s="14"/>
    </row>
    <row r="5" spans="1:7" ht="37.5" customHeight="1">
      <c r="A5" s="92"/>
      <c r="B5" s="93"/>
      <c r="C5" s="94"/>
      <c r="D5" s="92"/>
      <c r="E5" s="95"/>
      <c r="F5" s="96"/>
      <c r="G5" s="14"/>
    </row>
    <row r="6" spans="1:7" ht="15">
      <c r="A6" s="18" t="s">
        <v>39</v>
      </c>
      <c r="B6" s="81"/>
      <c r="C6" s="16"/>
      <c r="D6" s="17"/>
      <c r="E6" s="40"/>
      <c r="F6" s="15"/>
      <c r="G6" s="14"/>
    </row>
    <row r="7" spans="1:7" ht="15">
      <c r="A7" s="30" t="s">
        <v>40</v>
      </c>
      <c r="B7" s="77">
        <v>550853.6</v>
      </c>
      <c r="C7" s="77">
        <v>550853.6</v>
      </c>
      <c r="D7" s="60">
        <v>613575.548</v>
      </c>
      <c r="E7" s="45">
        <f>D7/B7*100</f>
        <v>111.38631897840006</v>
      </c>
      <c r="F7" s="9">
        <f>D7/C7*100</f>
        <v>111.38631897840006</v>
      </c>
      <c r="G7" s="14"/>
    </row>
    <row r="8" spans="1:7" ht="15">
      <c r="A8" s="26" t="s">
        <v>83</v>
      </c>
      <c r="B8" s="77">
        <v>1420</v>
      </c>
      <c r="C8" s="77">
        <v>1420</v>
      </c>
      <c r="D8" s="60">
        <v>2375.375</v>
      </c>
      <c r="E8" s="45">
        <f aca="true" t="shared" si="0" ref="E8:E50">D8/B8*100</f>
        <v>167.27992957746477</v>
      </c>
      <c r="F8" s="9">
        <f aca="true" t="shared" si="1" ref="F8:F50">D8/C8*100</f>
        <v>167.27992957746477</v>
      </c>
      <c r="G8" s="14"/>
    </row>
    <row r="9" spans="1:7" ht="45">
      <c r="A9" s="25" t="s">
        <v>41</v>
      </c>
      <c r="B9" s="77">
        <v>92286.5</v>
      </c>
      <c r="C9" s="77">
        <v>92286.5</v>
      </c>
      <c r="D9" s="60">
        <v>105555.657</v>
      </c>
      <c r="E9" s="45">
        <f t="shared" si="0"/>
        <v>114.37822108325703</v>
      </c>
      <c r="F9" s="9">
        <f t="shared" si="1"/>
        <v>114.37822108325703</v>
      </c>
      <c r="G9" s="14"/>
    </row>
    <row r="10" spans="1:7" ht="15">
      <c r="A10" s="26" t="s">
        <v>72</v>
      </c>
      <c r="B10" s="77">
        <f>B11+B15+B17</f>
        <v>258410</v>
      </c>
      <c r="C10" s="77">
        <f>C11+C15+C17</f>
        <v>258410</v>
      </c>
      <c r="D10" s="10">
        <f>D11+D15+D16+D17</f>
        <v>318145.74100000004</v>
      </c>
      <c r="E10" s="45">
        <f t="shared" si="0"/>
        <v>123.11665221934138</v>
      </c>
      <c r="F10" s="9">
        <f t="shared" si="1"/>
        <v>123.11665221934138</v>
      </c>
      <c r="G10" s="14"/>
    </row>
    <row r="11" spans="1:7" s="54" customFormat="1" ht="15">
      <c r="A11" s="21" t="s">
        <v>42</v>
      </c>
      <c r="B11" s="82">
        <f>B12+B13+B14</f>
        <v>162590</v>
      </c>
      <c r="C11" s="82">
        <f>C12+C13+C14</f>
        <v>162590</v>
      </c>
      <c r="D11" s="46">
        <f>D12+D13+D14</f>
        <v>186192.799</v>
      </c>
      <c r="E11" s="45">
        <f t="shared" si="0"/>
        <v>114.51675933329233</v>
      </c>
      <c r="F11" s="9">
        <f t="shared" si="1"/>
        <v>114.51675933329233</v>
      </c>
      <c r="G11" s="53"/>
    </row>
    <row r="12" spans="1:7" s="54" customFormat="1" ht="30">
      <c r="A12" s="21" t="s">
        <v>74</v>
      </c>
      <c r="B12" s="82">
        <v>6555</v>
      </c>
      <c r="C12" s="82">
        <v>6555</v>
      </c>
      <c r="D12" s="61">
        <v>13324.064</v>
      </c>
      <c r="E12" s="45">
        <f t="shared" si="0"/>
        <v>203.2656598016781</v>
      </c>
      <c r="F12" s="9">
        <f t="shared" si="1"/>
        <v>203.2656598016781</v>
      </c>
      <c r="G12" s="53"/>
    </row>
    <row r="13" spans="1:7" s="54" customFormat="1" ht="15">
      <c r="A13" s="21" t="s">
        <v>43</v>
      </c>
      <c r="B13" s="82">
        <v>153300</v>
      </c>
      <c r="C13" s="82">
        <v>153300</v>
      </c>
      <c r="D13" s="61">
        <v>166611.686</v>
      </c>
      <c r="E13" s="45">
        <f t="shared" si="0"/>
        <v>108.68342204827135</v>
      </c>
      <c r="F13" s="9">
        <f t="shared" si="1"/>
        <v>108.68342204827135</v>
      </c>
      <c r="G13" s="53"/>
    </row>
    <row r="14" spans="1:7" s="54" customFormat="1" ht="15">
      <c r="A14" s="21" t="s">
        <v>44</v>
      </c>
      <c r="B14" s="82">
        <v>2735</v>
      </c>
      <c r="C14" s="82">
        <v>2735</v>
      </c>
      <c r="D14" s="61">
        <v>6257.049</v>
      </c>
      <c r="E14" s="45" t="s">
        <v>94</v>
      </c>
      <c r="F14" s="45" t="s">
        <v>94</v>
      </c>
      <c r="G14" s="53"/>
    </row>
    <row r="15" spans="1:7" s="54" customFormat="1" ht="15">
      <c r="A15" s="24" t="s">
        <v>45</v>
      </c>
      <c r="B15" s="82">
        <v>120</v>
      </c>
      <c r="C15" s="82">
        <v>120</v>
      </c>
      <c r="D15" s="61">
        <v>193.795</v>
      </c>
      <c r="E15" s="45">
        <f t="shared" si="0"/>
        <v>161.49583333333334</v>
      </c>
      <c r="F15" s="9">
        <f t="shared" si="1"/>
        <v>161.49583333333334</v>
      </c>
      <c r="G15" s="53"/>
    </row>
    <row r="16" spans="1:7" s="54" customFormat="1" ht="45">
      <c r="A16" s="24" t="s">
        <v>86</v>
      </c>
      <c r="B16" s="82"/>
      <c r="C16" s="82"/>
      <c r="D16" s="61">
        <v>-758.825</v>
      </c>
      <c r="E16" s="45"/>
      <c r="F16" s="9"/>
      <c r="G16" s="53"/>
    </row>
    <row r="17" spans="1:7" s="54" customFormat="1" ht="15">
      <c r="A17" s="24" t="s">
        <v>46</v>
      </c>
      <c r="B17" s="82">
        <v>95700</v>
      </c>
      <c r="C17" s="82">
        <v>95700</v>
      </c>
      <c r="D17" s="61">
        <v>132517.972</v>
      </c>
      <c r="E17" s="45">
        <f t="shared" si="0"/>
        <v>138.4722800417973</v>
      </c>
      <c r="F17" s="9">
        <f t="shared" si="1"/>
        <v>138.4722800417973</v>
      </c>
      <c r="G17" s="53"/>
    </row>
    <row r="18" spans="1:7" ht="15">
      <c r="A18" s="25" t="s">
        <v>47</v>
      </c>
      <c r="B18" s="77">
        <v>500</v>
      </c>
      <c r="C18" s="77">
        <v>500</v>
      </c>
      <c r="D18" s="60">
        <v>560.898</v>
      </c>
      <c r="E18" s="45">
        <f t="shared" si="0"/>
        <v>112.17960000000001</v>
      </c>
      <c r="F18" s="9">
        <f t="shared" si="1"/>
        <v>112.17960000000001</v>
      </c>
      <c r="G18" s="14"/>
    </row>
    <row r="19" spans="1:7" ht="15">
      <c r="A19" s="25" t="s">
        <v>48</v>
      </c>
      <c r="B19" s="77">
        <v>150</v>
      </c>
      <c r="C19" s="77">
        <v>150</v>
      </c>
      <c r="D19" s="60">
        <v>647.199</v>
      </c>
      <c r="E19" s="45" t="s">
        <v>103</v>
      </c>
      <c r="F19" s="9" t="s">
        <v>103</v>
      </c>
      <c r="G19" s="14"/>
    </row>
    <row r="20" spans="1:7" ht="30">
      <c r="A20" s="25" t="s">
        <v>49</v>
      </c>
      <c r="B20" s="77">
        <v>8700</v>
      </c>
      <c r="C20" s="77">
        <v>8700</v>
      </c>
      <c r="D20" s="60">
        <v>11561.581</v>
      </c>
      <c r="E20" s="45">
        <f t="shared" si="0"/>
        <v>132.8917356321839</v>
      </c>
      <c r="F20" s="9">
        <f t="shared" si="1"/>
        <v>132.8917356321839</v>
      </c>
      <c r="G20" s="14"/>
    </row>
    <row r="21" spans="1:7" ht="60">
      <c r="A21" s="25" t="s">
        <v>50</v>
      </c>
      <c r="B21" s="77">
        <v>7000</v>
      </c>
      <c r="C21" s="77">
        <v>7000</v>
      </c>
      <c r="D21" s="60">
        <v>8794.852</v>
      </c>
      <c r="E21" s="45">
        <f t="shared" si="0"/>
        <v>125.64074285714287</v>
      </c>
      <c r="F21" s="9">
        <f t="shared" si="1"/>
        <v>125.64074285714287</v>
      </c>
      <c r="G21" s="14"/>
    </row>
    <row r="22" spans="1:7" ht="15">
      <c r="A22" s="25" t="s">
        <v>51</v>
      </c>
      <c r="B22" s="77">
        <v>4750</v>
      </c>
      <c r="C22" s="77">
        <v>4750</v>
      </c>
      <c r="D22" s="60">
        <v>5652.223</v>
      </c>
      <c r="E22" s="45">
        <f t="shared" si="0"/>
        <v>118.99416842105263</v>
      </c>
      <c r="F22" s="9">
        <f t="shared" si="1"/>
        <v>118.99416842105263</v>
      </c>
      <c r="G22" s="14"/>
    </row>
    <row r="23" spans="1:7" ht="15">
      <c r="A23" s="26" t="s">
        <v>52</v>
      </c>
      <c r="B23" s="77">
        <v>4900</v>
      </c>
      <c r="C23" s="77">
        <v>4900</v>
      </c>
      <c r="D23" s="60">
        <v>5140.302</v>
      </c>
      <c r="E23" s="45">
        <f t="shared" si="0"/>
        <v>104.90412244897958</v>
      </c>
      <c r="F23" s="9">
        <f t="shared" si="1"/>
        <v>104.90412244897958</v>
      </c>
      <c r="G23" s="14"/>
    </row>
    <row r="24" spans="1:7" s="38" customFormat="1" ht="17.25" customHeight="1">
      <c r="A24" s="27" t="s">
        <v>53</v>
      </c>
      <c r="B24" s="83">
        <f>B7+B8+B9+B10+B18+B19+B20+B21+B22+B23</f>
        <v>928970.1</v>
      </c>
      <c r="C24" s="83">
        <f>C7+C8+C9+C10+C18+C19+C20+C21+C22+C23</f>
        <v>928970.1</v>
      </c>
      <c r="D24" s="12">
        <f>D7+D8+D9+D10+D18+D19+D20+D21+D22+D23</f>
        <v>1072009.376</v>
      </c>
      <c r="E24" s="73">
        <f t="shared" si="0"/>
        <v>115.39761893305285</v>
      </c>
      <c r="F24" s="74">
        <f t="shared" si="1"/>
        <v>115.39761893305285</v>
      </c>
      <c r="G24" s="41"/>
    </row>
    <row r="25" spans="1:7" ht="15">
      <c r="A25" s="26" t="s">
        <v>54</v>
      </c>
      <c r="B25" s="77">
        <v>1390726.678</v>
      </c>
      <c r="C25" s="77">
        <f>SUM(C26:C37)</f>
        <v>1390726.6780000003</v>
      </c>
      <c r="D25" s="10">
        <f>D26+D27+D28+D29+D30+D31+D32+D33+D34+D35+D36+D37</f>
        <v>1238241.371</v>
      </c>
      <c r="E25" s="45">
        <f t="shared" si="0"/>
        <v>89.03556612437401</v>
      </c>
      <c r="F25" s="9">
        <f t="shared" si="1"/>
        <v>89.03556612437399</v>
      </c>
      <c r="G25" s="36"/>
    </row>
    <row r="26" spans="1:7" ht="120">
      <c r="A26" s="32" t="s">
        <v>55</v>
      </c>
      <c r="B26" s="11">
        <v>431369.7</v>
      </c>
      <c r="C26" s="11">
        <v>431369.7</v>
      </c>
      <c r="D26" s="70">
        <v>408686.543</v>
      </c>
      <c r="E26" s="45">
        <f t="shared" si="0"/>
        <v>94.74159705700238</v>
      </c>
      <c r="F26" s="9">
        <f t="shared" si="1"/>
        <v>94.74159705700238</v>
      </c>
      <c r="G26" s="36"/>
    </row>
    <row r="27" spans="1:7" ht="135" customHeight="1">
      <c r="A27" s="32" t="s">
        <v>56</v>
      </c>
      <c r="B27" s="11">
        <v>200222.1</v>
      </c>
      <c r="C27" s="11">
        <v>200222.1</v>
      </c>
      <c r="D27" s="70">
        <v>114420.367</v>
      </c>
      <c r="E27" s="45">
        <f t="shared" si="0"/>
        <v>57.14672206514665</v>
      </c>
      <c r="F27" s="9">
        <f t="shared" si="1"/>
        <v>57.14672206514665</v>
      </c>
      <c r="G27" s="36"/>
    </row>
    <row r="28" spans="1:7" ht="315" customHeight="1">
      <c r="A28" s="32" t="s">
        <v>57</v>
      </c>
      <c r="B28" s="11">
        <v>29234.8</v>
      </c>
      <c r="C28" s="11">
        <v>29234.8</v>
      </c>
      <c r="D28" s="70">
        <v>26238.353</v>
      </c>
      <c r="E28" s="45">
        <f t="shared" si="0"/>
        <v>89.75041046971417</v>
      </c>
      <c r="F28" s="9">
        <f t="shared" si="1"/>
        <v>89.75041046971417</v>
      </c>
      <c r="G28" s="36"/>
    </row>
    <row r="29" spans="1:7" ht="75">
      <c r="A29" s="32" t="s">
        <v>58</v>
      </c>
      <c r="B29" s="82">
        <v>319.4</v>
      </c>
      <c r="C29" s="82">
        <v>319.4</v>
      </c>
      <c r="D29" s="70">
        <v>319.4</v>
      </c>
      <c r="E29" s="45">
        <f t="shared" si="0"/>
        <v>100</v>
      </c>
      <c r="F29" s="9">
        <f t="shared" si="1"/>
        <v>100</v>
      </c>
      <c r="G29" s="36"/>
    </row>
    <row r="30" spans="1:7" ht="30">
      <c r="A30" s="32" t="s">
        <v>59</v>
      </c>
      <c r="B30" s="82">
        <v>305131.7</v>
      </c>
      <c r="C30" s="82">
        <v>305131.7</v>
      </c>
      <c r="D30" s="70">
        <v>305131.7</v>
      </c>
      <c r="E30" s="45">
        <f t="shared" si="0"/>
        <v>100</v>
      </c>
      <c r="F30" s="9">
        <f t="shared" si="1"/>
        <v>100</v>
      </c>
      <c r="G30" s="36"/>
    </row>
    <row r="31" spans="1:7" ht="30">
      <c r="A31" s="32" t="s">
        <v>60</v>
      </c>
      <c r="B31" s="82">
        <v>337376</v>
      </c>
      <c r="C31" s="82">
        <v>337376</v>
      </c>
      <c r="D31" s="70">
        <v>337376</v>
      </c>
      <c r="E31" s="45">
        <f t="shared" si="0"/>
        <v>100</v>
      </c>
      <c r="F31" s="9">
        <f t="shared" si="1"/>
        <v>100</v>
      </c>
      <c r="G31" s="36"/>
    </row>
    <row r="32" spans="1:7" ht="69" customHeight="1">
      <c r="A32" s="32" t="s">
        <v>91</v>
      </c>
      <c r="B32" s="82">
        <v>4667</v>
      </c>
      <c r="C32" s="82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61</v>
      </c>
      <c r="B33" s="82">
        <v>2420.9</v>
      </c>
      <c r="C33" s="82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  <c r="G33" s="36"/>
    </row>
    <row r="34" spans="1:7" ht="324" customHeight="1">
      <c r="A34" s="86" t="s">
        <v>96</v>
      </c>
      <c r="B34" s="82">
        <v>66986.56</v>
      </c>
      <c r="C34" s="82">
        <v>66986.56</v>
      </c>
      <c r="D34" s="70">
        <v>26952.744</v>
      </c>
      <c r="E34" s="45">
        <f t="shared" si="0"/>
        <v>40.236047350393875</v>
      </c>
      <c r="F34" s="9">
        <f t="shared" si="1"/>
        <v>40.236047350393875</v>
      </c>
      <c r="G34" s="36"/>
    </row>
    <row r="35" spans="1:7" ht="62.25" customHeight="1">
      <c r="A35" s="33" t="s">
        <v>89</v>
      </c>
      <c r="B35" s="82">
        <v>7092.924</v>
      </c>
      <c r="C35" s="82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  <c r="G35" s="36"/>
    </row>
    <row r="36" spans="1:7" ht="105">
      <c r="A36" s="34" t="s">
        <v>62</v>
      </c>
      <c r="B36" s="82">
        <v>1703.1</v>
      </c>
      <c r="C36" s="82">
        <v>1703.1</v>
      </c>
      <c r="D36" s="70">
        <v>1703.1</v>
      </c>
      <c r="E36" s="45">
        <f t="shared" si="0"/>
        <v>100</v>
      </c>
      <c r="F36" s="9">
        <f t="shared" si="1"/>
        <v>100</v>
      </c>
      <c r="G36" s="36"/>
    </row>
    <row r="37" spans="1:7" ht="15">
      <c r="A37" s="35" t="s">
        <v>63</v>
      </c>
      <c r="B37" s="84">
        <v>4202.494</v>
      </c>
      <c r="C37" s="84">
        <v>4202.494</v>
      </c>
      <c r="D37" s="70">
        <v>3698.027</v>
      </c>
      <c r="E37" s="45">
        <f t="shared" si="0"/>
        <v>87.9960090365388</v>
      </c>
      <c r="F37" s="9">
        <f t="shared" si="1"/>
        <v>87.9960090365388</v>
      </c>
      <c r="G37" s="36"/>
    </row>
    <row r="38" spans="1:7" s="42" customFormat="1" ht="14.25">
      <c r="A38" s="28" t="s">
        <v>64</v>
      </c>
      <c r="B38" s="83">
        <f>B24+B25</f>
        <v>2319696.778</v>
      </c>
      <c r="C38" s="83">
        <f>C24+C25</f>
        <v>2319696.7780000004</v>
      </c>
      <c r="D38" s="12">
        <f>D24+D25</f>
        <v>2310250.747</v>
      </c>
      <c r="E38" s="73">
        <f t="shared" si="0"/>
        <v>99.59279026941856</v>
      </c>
      <c r="F38" s="74">
        <f>D38/C38*100</f>
        <v>99.59279026941856</v>
      </c>
      <c r="G38" s="41"/>
    </row>
    <row r="39" spans="1:7" ht="15">
      <c r="A39" s="28" t="s">
        <v>65</v>
      </c>
      <c r="B39" s="83"/>
      <c r="C39" s="83"/>
      <c r="D39" s="71"/>
      <c r="E39" s="45"/>
      <c r="F39" s="74"/>
      <c r="G39" s="36"/>
    </row>
    <row r="40" spans="1:7" ht="60">
      <c r="A40" s="25" t="s">
        <v>66</v>
      </c>
      <c r="B40" s="77">
        <v>402.5</v>
      </c>
      <c r="C40" s="77">
        <v>402.5</v>
      </c>
      <c r="D40" s="72">
        <v>1163.956</v>
      </c>
      <c r="E40" s="45" t="s">
        <v>95</v>
      </c>
      <c r="F40" s="45" t="s">
        <v>95</v>
      </c>
      <c r="G40" s="36"/>
    </row>
    <row r="41" spans="1:7" ht="30">
      <c r="A41" s="29" t="s">
        <v>84</v>
      </c>
      <c r="B41" s="77">
        <v>2380</v>
      </c>
      <c r="C41" s="77">
        <v>2380</v>
      </c>
      <c r="D41" s="72">
        <v>4122.2</v>
      </c>
      <c r="E41" s="45">
        <f t="shared" si="0"/>
        <v>173.2016806722689</v>
      </c>
      <c r="F41" s="9">
        <v>173.2</v>
      </c>
      <c r="G41" s="36"/>
    </row>
    <row r="42" spans="1:7" ht="15">
      <c r="A42" s="25" t="s">
        <v>67</v>
      </c>
      <c r="B42" s="77">
        <v>3420</v>
      </c>
      <c r="C42" s="77">
        <v>3420</v>
      </c>
      <c r="D42" s="72">
        <v>272.639</v>
      </c>
      <c r="E42" s="45">
        <f t="shared" si="0"/>
        <v>7.971900584795321</v>
      </c>
      <c r="F42" s="9">
        <f t="shared" si="1"/>
        <v>7.971900584795321</v>
      </c>
      <c r="G42" s="36"/>
    </row>
    <row r="43" spans="1:7" ht="60">
      <c r="A43" s="31" t="s">
        <v>77</v>
      </c>
      <c r="B43" s="77">
        <v>50.555</v>
      </c>
      <c r="C43" s="77">
        <v>50.555</v>
      </c>
      <c r="D43" s="72">
        <v>79.612</v>
      </c>
      <c r="E43" s="45">
        <f t="shared" si="0"/>
        <v>157.47601621995847</v>
      </c>
      <c r="F43" s="9">
        <f t="shared" si="1"/>
        <v>157.47601621995847</v>
      </c>
      <c r="G43" s="36"/>
    </row>
    <row r="44" spans="1:7" ht="30">
      <c r="A44" s="25" t="s">
        <v>68</v>
      </c>
      <c r="B44" s="77">
        <v>200</v>
      </c>
      <c r="C44" s="77">
        <v>200</v>
      </c>
      <c r="D44" s="72">
        <v>532.833</v>
      </c>
      <c r="E44" s="45">
        <f t="shared" si="0"/>
        <v>266.4165</v>
      </c>
      <c r="F44" s="9">
        <f t="shared" si="1"/>
        <v>266.4165</v>
      </c>
      <c r="G44" s="36"/>
    </row>
    <row r="45" spans="1:7" ht="18.75" customHeight="1">
      <c r="A45" s="25" t="s">
        <v>52</v>
      </c>
      <c r="B45" s="77"/>
      <c r="C45" s="77"/>
      <c r="D45" s="71">
        <v>-15.665</v>
      </c>
      <c r="E45" s="45"/>
      <c r="F45" s="9"/>
      <c r="G45" s="36"/>
    </row>
    <row r="46" spans="1:7" ht="287.25" customHeight="1">
      <c r="A46" s="20" t="s">
        <v>87</v>
      </c>
      <c r="B46" s="77">
        <v>15405.197</v>
      </c>
      <c r="C46" s="77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  <c r="G46" s="36"/>
    </row>
    <row r="47" spans="1:7" s="63" customFormat="1" ht="30.75" customHeight="1">
      <c r="A47" s="28" t="s">
        <v>69</v>
      </c>
      <c r="B47" s="83">
        <f>SUM(B40:B46)</f>
        <v>21858.252</v>
      </c>
      <c r="C47" s="83">
        <f>SUM(C40:C44)+C46</f>
        <v>21858.252</v>
      </c>
      <c r="D47" s="12">
        <f>D40+D41+D42+D43+D44+D45+D46</f>
        <v>16946.777</v>
      </c>
      <c r="E47" s="73">
        <f t="shared" si="0"/>
        <v>77.53033957152657</v>
      </c>
      <c r="F47" s="74">
        <f t="shared" si="1"/>
        <v>77.53033957152657</v>
      </c>
      <c r="G47" s="62"/>
    </row>
    <row r="48" spans="1:7" s="63" customFormat="1" ht="24.75" customHeight="1">
      <c r="A48" s="28" t="s">
        <v>70</v>
      </c>
      <c r="B48" s="85">
        <f>B38+B47</f>
        <v>2341555.03</v>
      </c>
      <c r="C48" s="85">
        <f>C38+C47</f>
        <v>2341555.0300000003</v>
      </c>
      <c r="D48" s="57">
        <f>D38+D47</f>
        <v>2327197.5239999997</v>
      </c>
      <c r="E48" s="73">
        <f t="shared" si="0"/>
        <v>99.3868388393161</v>
      </c>
      <c r="F48" s="74">
        <f t="shared" si="1"/>
        <v>99.38683883931608</v>
      </c>
      <c r="G48" s="62"/>
    </row>
    <row r="49" spans="1:7" s="76" customFormat="1" ht="44.25" customHeight="1">
      <c r="A49" s="88" t="s">
        <v>76</v>
      </c>
      <c r="B49" s="105">
        <v>690.5</v>
      </c>
      <c r="C49" s="105">
        <v>690.5</v>
      </c>
      <c r="D49" s="105">
        <v>1019.66895</v>
      </c>
      <c r="E49" s="106">
        <f t="shared" si="0"/>
        <v>147.67110065170166</v>
      </c>
      <c r="F49" s="106">
        <f t="shared" si="1"/>
        <v>147.67110065170166</v>
      </c>
      <c r="G49" s="75"/>
    </row>
    <row r="50" spans="1:7" s="65" customFormat="1" ht="30.75" customHeight="1">
      <c r="A50" s="27" t="s">
        <v>71</v>
      </c>
      <c r="B50" s="85">
        <f>B48+B49</f>
        <v>2342245.53</v>
      </c>
      <c r="C50" s="85">
        <f>C48+C49</f>
        <v>2342245.5300000003</v>
      </c>
      <c r="D50" s="57">
        <f>D48+D49</f>
        <v>2328217.1929499996</v>
      </c>
      <c r="E50" s="73">
        <f t="shared" si="0"/>
        <v>99.40107316375153</v>
      </c>
      <c r="F50" s="74">
        <f t="shared" si="1"/>
        <v>99.4010731637515</v>
      </c>
      <c r="G50" s="64"/>
    </row>
    <row r="51" spans="3:7" ht="12.75">
      <c r="C51" s="37"/>
      <c r="D51" s="37"/>
      <c r="F51" s="37"/>
      <c r="G51" s="37"/>
    </row>
    <row r="53" ht="308.25" customHeight="1">
      <c r="A53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75" zoomScaleNormal="75" zoomScalePageLayoutView="0" workbookViewId="0" topLeftCell="A46">
      <selection activeCell="D49" sqref="D49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90" t="s">
        <v>99</v>
      </c>
      <c r="B2" s="90"/>
      <c r="C2" s="90"/>
      <c r="D2" s="90"/>
      <c r="E2" s="90"/>
      <c r="F2" s="91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99" t="s">
        <v>14</v>
      </c>
      <c r="B4" s="101" t="s">
        <v>93</v>
      </c>
      <c r="C4" s="103" t="s">
        <v>98</v>
      </c>
      <c r="D4" s="99" t="s">
        <v>101</v>
      </c>
      <c r="E4" s="97" t="s">
        <v>29</v>
      </c>
      <c r="F4" s="97" t="s">
        <v>15</v>
      </c>
    </row>
    <row r="5" spans="1:6" ht="69.75" customHeight="1">
      <c r="A5" s="100"/>
      <c r="B5" s="102"/>
      <c r="C5" s="104"/>
      <c r="D5" s="100"/>
      <c r="E5" s="98"/>
      <c r="F5" s="98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7">
        <v>550853.6</v>
      </c>
      <c r="C7" s="77">
        <v>550853.6</v>
      </c>
      <c r="D7" s="60">
        <v>613575.548</v>
      </c>
      <c r="E7" s="45">
        <f>D7/B7*100</f>
        <v>111.38631897840006</v>
      </c>
      <c r="F7" s="9">
        <f>D7/C7*100</f>
        <v>111.38631897840006</v>
      </c>
    </row>
    <row r="8" spans="1:6" ht="16.5" customHeight="1">
      <c r="A8" s="19" t="s">
        <v>1</v>
      </c>
      <c r="B8" s="77">
        <v>1420</v>
      </c>
      <c r="C8" s="77">
        <v>1420</v>
      </c>
      <c r="D8" s="60">
        <v>2375.375</v>
      </c>
      <c r="E8" s="45">
        <f aca="true" t="shared" si="0" ref="E8:E50">D8/B8*100</f>
        <v>167.27992957746477</v>
      </c>
      <c r="F8" s="9">
        <f aca="true" t="shared" si="1" ref="F8:F50">D8/C8*100</f>
        <v>167.27992957746477</v>
      </c>
    </row>
    <row r="9" spans="1:6" ht="40.5" customHeight="1">
      <c r="A9" s="20" t="s">
        <v>33</v>
      </c>
      <c r="B9" s="77">
        <v>92286.5</v>
      </c>
      <c r="C9" s="77">
        <v>92286.5</v>
      </c>
      <c r="D9" s="60">
        <v>105555.657</v>
      </c>
      <c r="E9" s="45">
        <f t="shared" si="0"/>
        <v>114.37822108325703</v>
      </c>
      <c r="F9" s="9">
        <f t="shared" si="1"/>
        <v>114.37822108325703</v>
      </c>
    </row>
    <row r="10" spans="1:6" s="3" customFormat="1" ht="17.25" customHeight="1">
      <c r="A10" s="8" t="s">
        <v>73</v>
      </c>
      <c r="B10" s="77">
        <f>B11+B15+B17</f>
        <v>258410</v>
      </c>
      <c r="C10" s="77">
        <f>C11+C15+C17</f>
        <v>258410</v>
      </c>
      <c r="D10" s="10">
        <f>D11+D15+D16+D17</f>
        <v>318145.74100000004</v>
      </c>
      <c r="E10" s="45">
        <f t="shared" si="0"/>
        <v>123.11665221934138</v>
      </c>
      <c r="F10" s="9">
        <f t="shared" si="1"/>
        <v>123.11665221934138</v>
      </c>
    </row>
    <row r="11" spans="1:6" s="55" customFormat="1" ht="15">
      <c r="A11" s="21" t="s">
        <v>78</v>
      </c>
      <c r="B11" s="82">
        <f>B12+B13+B14</f>
        <v>162590</v>
      </c>
      <c r="C11" s="82">
        <f>C12+C13+C14</f>
        <v>162590</v>
      </c>
      <c r="D11" s="46">
        <f>D12+D13+D14</f>
        <v>186192.799</v>
      </c>
      <c r="E11" s="45">
        <f t="shared" si="0"/>
        <v>114.51675933329233</v>
      </c>
      <c r="F11" s="9">
        <f t="shared" si="1"/>
        <v>114.51675933329233</v>
      </c>
    </row>
    <row r="12" spans="1:6" s="55" customFormat="1" ht="30">
      <c r="A12" s="22" t="s">
        <v>32</v>
      </c>
      <c r="B12" s="82">
        <v>6555</v>
      </c>
      <c r="C12" s="82">
        <v>6555</v>
      </c>
      <c r="D12" s="61">
        <v>13324.064</v>
      </c>
      <c r="E12" s="45">
        <f t="shared" si="0"/>
        <v>203.2656598016781</v>
      </c>
      <c r="F12" s="9">
        <f t="shared" si="1"/>
        <v>203.2656598016781</v>
      </c>
    </row>
    <row r="13" spans="1:6" s="55" customFormat="1" ht="15">
      <c r="A13" s="23" t="s">
        <v>80</v>
      </c>
      <c r="B13" s="82">
        <v>153300</v>
      </c>
      <c r="C13" s="82">
        <v>153300</v>
      </c>
      <c r="D13" s="61">
        <v>166611.686</v>
      </c>
      <c r="E13" s="45">
        <f t="shared" si="0"/>
        <v>108.68342204827135</v>
      </c>
      <c r="F13" s="9">
        <f t="shared" si="1"/>
        <v>108.68342204827135</v>
      </c>
    </row>
    <row r="14" spans="1:6" s="55" customFormat="1" ht="15">
      <c r="A14" s="21" t="s">
        <v>22</v>
      </c>
      <c r="B14" s="82">
        <v>2735</v>
      </c>
      <c r="C14" s="82">
        <v>2735</v>
      </c>
      <c r="D14" s="61">
        <v>6257.049</v>
      </c>
      <c r="E14" s="45" t="s">
        <v>94</v>
      </c>
      <c r="F14" s="45" t="s">
        <v>94</v>
      </c>
    </row>
    <row r="15" spans="1:6" s="55" customFormat="1" ht="15">
      <c r="A15" s="24" t="s">
        <v>2</v>
      </c>
      <c r="B15" s="82">
        <v>120</v>
      </c>
      <c r="C15" s="82">
        <v>120</v>
      </c>
      <c r="D15" s="61">
        <v>193.795</v>
      </c>
      <c r="E15" s="45">
        <f t="shared" si="0"/>
        <v>161.49583333333334</v>
      </c>
      <c r="F15" s="9">
        <f t="shared" si="1"/>
        <v>161.49583333333334</v>
      </c>
    </row>
    <row r="16" spans="1:6" s="55" customFormat="1" ht="60">
      <c r="A16" s="24" t="s">
        <v>85</v>
      </c>
      <c r="B16" s="82"/>
      <c r="C16" s="82"/>
      <c r="D16" s="61">
        <v>-758.825</v>
      </c>
      <c r="E16" s="45"/>
      <c r="F16" s="9"/>
    </row>
    <row r="17" spans="1:6" s="55" customFormat="1" ht="15">
      <c r="A17" s="24" t="s">
        <v>24</v>
      </c>
      <c r="B17" s="82">
        <v>95700</v>
      </c>
      <c r="C17" s="82">
        <v>95700</v>
      </c>
      <c r="D17" s="61">
        <v>132517.972</v>
      </c>
      <c r="E17" s="45">
        <f t="shared" si="0"/>
        <v>138.4722800417973</v>
      </c>
      <c r="F17" s="9">
        <f t="shared" si="1"/>
        <v>138.4722800417973</v>
      </c>
    </row>
    <row r="18" spans="1:6" ht="15">
      <c r="A18" s="25" t="s">
        <v>3</v>
      </c>
      <c r="B18" s="77">
        <v>500</v>
      </c>
      <c r="C18" s="77">
        <v>500</v>
      </c>
      <c r="D18" s="60">
        <v>560.898</v>
      </c>
      <c r="E18" s="45">
        <f t="shared" si="0"/>
        <v>112.17960000000001</v>
      </c>
      <c r="F18" s="9">
        <f t="shared" si="1"/>
        <v>112.17960000000001</v>
      </c>
    </row>
    <row r="19" spans="1:6" ht="16.5" customHeight="1">
      <c r="A19" s="19" t="s">
        <v>16</v>
      </c>
      <c r="B19" s="77">
        <v>150</v>
      </c>
      <c r="C19" s="77">
        <v>150</v>
      </c>
      <c r="D19" s="60">
        <v>647.199</v>
      </c>
      <c r="E19" s="45" t="s">
        <v>103</v>
      </c>
      <c r="F19" s="9" t="s">
        <v>103</v>
      </c>
    </row>
    <row r="20" spans="1:6" ht="28.5" customHeight="1">
      <c r="A20" s="25" t="s">
        <v>4</v>
      </c>
      <c r="B20" s="77">
        <v>8700</v>
      </c>
      <c r="C20" s="77">
        <v>8700</v>
      </c>
      <c r="D20" s="60">
        <v>11561.581</v>
      </c>
      <c r="E20" s="45">
        <f t="shared" si="0"/>
        <v>132.8917356321839</v>
      </c>
      <c r="F20" s="9">
        <f t="shared" si="1"/>
        <v>132.8917356321839</v>
      </c>
    </row>
    <row r="21" spans="1:6" ht="77.25" customHeight="1">
      <c r="A21" s="25" t="s">
        <v>34</v>
      </c>
      <c r="B21" s="77">
        <v>7000</v>
      </c>
      <c r="C21" s="77">
        <v>7000</v>
      </c>
      <c r="D21" s="60">
        <v>8794.852</v>
      </c>
      <c r="E21" s="45">
        <f t="shared" si="0"/>
        <v>125.64074285714287</v>
      </c>
      <c r="F21" s="9">
        <f t="shared" si="1"/>
        <v>125.64074285714287</v>
      </c>
    </row>
    <row r="22" spans="1:6" ht="15" customHeight="1">
      <c r="A22" s="25" t="s">
        <v>5</v>
      </c>
      <c r="B22" s="77">
        <v>4750</v>
      </c>
      <c r="C22" s="77">
        <v>4750</v>
      </c>
      <c r="D22" s="60">
        <v>5652.223</v>
      </c>
      <c r="E22" s="45">
        <f t="shared" si="0"/>
        <v>118.99416842105263</v>
      </c>
      <c r="F22" s="9">
        <f t="shared" si="1"/>
        <v>118.99416842105263</v>
      </c>
    </row>
    <row r="23" spans="1:6" ht="15" customHeight="1">
      <c r="A23" s="26" t="s">
        <v>23</v>
      </c>
      <c r="B23" s="77">
        <v>4900</v>
      </c>
      <c r="C23" s="77">
        <v>4900</v>
      </c>
      <c r="D23" s="60">
        <v>5140.302</v>
      </c>
      <c r="E23" s="45">
        <f t="shared" si="0"/>
        <v>104.90412244897958</v>
      </c>
      <c r="F23" s="9">
        <f t="shared" si="1"/>
        <v>104.90412244897958</v>
      </c>
    </row>
    <row r="24" spans="1:6" s="2" customFormat="1" ht="16.5" customHeight="1">
      <c r="A24" s="27" t="s">
        <v>17</v>
      </c>
      <c r="B24" s="83">
        <f>B7+B8+B9+B10+B18+B19+B20+B21+B22+B23</f>
        <v>928970.1</v>
      </c>
      <c r="C24" s="83">
        <f>C7+C8+C9+C10+C18+C19+C20+C21+C22+C23</f>
        <v>928970.1</v>
      </c>
      <c r="D24" s="12">
        <f>D7+D8+D9+D10+D18+D19+D20+D21+D22+D23</f>
        <v>1072009.376</v>
      </c>
      <c r="E24" s="73">
        <f t="shared" si="0"/>
        <v>115.39761893305285</v>
      </c>
      <c r="F24" s="74">
        <f t="shared" si="1"/>
        <v>115.39761893305285</v>
      </c>
    </row>
    <row r="25" spans="1:6" s="2" customFormat="1" ht="15" customHeight="1">
      <c r="A25" s="47" t="s">
        <v>79</v>
      </c>
      <c r="B25" s="77">
        <v>1390726.678</v>
      </c>
      <c r="C25" s="77">
        <f>SUM(C26:C37)</f>
        <v>1390726.6780000003</v>
      </c>
      <c r="D25" s="10">
        <f>D26+D27+D28+D29+D30+D31+D32+D33+D34+D35+D36+D37</f>
        <v>1238241.371</v>
      </c>
      <c r="E25" s="45">
        <f t="shared" si="0"/>
        <v>89.03556612437401</v>
      </c>
      <c r="F25" s="9">
        <f t="shared" si="1"/>
        <v>89.03556612437399</v>
      </c>
    </row>
    <row r="26" spans="1:6" s="2" customFormat="1" ht="135.75" customHeight="1">
      <c r="A26" s="48" t="s">
        <v>25</v>
      </c>
      <c r="B26" s="11">
        <v>431369.7</v>
      </c>
      <c r="C26" s="11">
        <v>431369.7</v>
      </c>
      <c r="D26" s="70">
        <v>408686.543</v>
      </c>
      <c r="E26" s="45">
        <f t="shared" si="0"/>
        <v>94.74159705700238</v>
      </c>
      <c r="F26" s="9">
        <f t="shared" si="1"/>
        <v>94.74159705700238</v>
      </c>
    </row>
    <row r="27" spans="1:6" s="2" customFormat="1" ht="137.25" customHeight="1">
      <c r="A27" s="48" t="s">
        <v>18</v>
      </c>
      <c r="B27" s="11">
        <v>200222.1</v>
      </c>
      <c r="C27" s="11">
        <v>200222.1</v>
      </c>
      <c r="D27" s="70">
        <v>114420.367</v>
      </c>
      <c r="E27" s="45">
        <f t="shared" si="0"/>
        <v>57.14672206514665</v>
      </c>
      <c r="F27" s="9">
        <f t="shared" si="1"/>
        <v>57.14672206514665</v>
      </c>
    </row>
    <row r="28" spans="1:6" s="2" customFormat="1" ht="327" customHeight="1">
      <c r="A28" s="49" t="s">
        <v>30</v>
      </c>
      <c r="B28" s="11">
        <v>29234.8</v>
      </c>
      <c r="C28" s="11">
        <v>29234.8</v>
      </c>
      <c r="D28" s="70">
        <v>26238.353</v>
      </c>
      <c r="E28" s="45">
        <f t="shared" si="0"/>
        <v>89.75041046971417</v>
      </c>
      <c r="F28" s="9">
        <f t="shared" si="1"/>
        <v>89.75041046971417</v>
      </c>
    </row>
    <row r="29" spans="1:6" s="2" customFormat="1" ht="93" customHeight="1">
      <c r="A29" s="48" t="s">
        <v>26</v>
      </c>
      <c r="B29" s="82">
        <v>319.4</v>
      </c>
      <c r="C29" s="82">
        <v>319.4</v>
      </c>
      <c r="D29" s="70">
        <v>319.4</v>
      </c>
      <c r="E29" s="45">
        <f t="shared" si="0"/>
        <v>100</v>
      </c>
      <c r="F29" s="9">
        <f t="shared" si="1"/>
        <v>100</v>
      </c>
    </row>
    <row r="30" spans="1:6" s="2" customFormat="1" ht="43.5" customHeight="1">
      <c r="A30" s="48" t="s">
        <v>6</v>
      </c>
      <c r="B30" s="82">
        <v>305131.7</v>
      </c>
      <c r="C30" s="82">
        <v>305131.7</v>
      </c>
      <c r="D30" s="70">
        <v>305131.7</v>
      </c>
      <c r="E30" s="45">
        <f t="shared" si="0"/>
        <v>100</v>
      </c>
      <c r="F30" s="9">
        <f t="shared" si="1"/>
        <v>100</v>
      </c>
    </row>
    <row r="31" spans="1:6" s="2" customFormat="1" ht="47.25" customHeight="1">
      <c r="A31" s="48" t="s">
        <v>7</v>
      </c>
      <c r="B31" s="82">
        <v>337376</v>
      </c>
      <c r="C31" s="82">
        <v>337376</v>
      </c>
      <c r="D31" s="70">
        <v>337376</v>
      </c>
      <c r="E31" s="45">
        <f t="shared" si="0"/>
        <v>100</v>
      </c>
      <c r="F31" s="9">
        <f t="shared" si="1"/>
        <v>100</v>
      </c>
    </row>
    <row r="32" spans="1:6" s="2" customFormat="1" ht="74.25" customHeight="1">
      <c r="A32" s="32" t="s">
        <v>92</v>
      </c>
      <c r="B32" s="82">
        <v>4667</v>
      </c>
      <c r="C32" s="82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2">
        <v>2420.9</v>
      </c>
      <c r="C33" s="82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</row>
    <row r="34" spans="1:6" s="2" customFormat="1" ht="328.5" customHeight="1">
      <c r="A34" s="87" t="s">
        <v>88</v>
      </c>
      <c r="B34" s="82">
        <v>66986.56</v>
      </c>
      <c r="C34" s="82">
        <v>66986.56</v>
      </c>
      <c r="D34" s="70">
        <v>26952.744</v>
      </c>
      <c r="E34" s="45">
        <f t="shared" si="0"/>
        <v>40.236047350393875</v>
      </c>
      <c r="F34" s="9">
        <f t="shared" si="1"/>
        <v>40.236047350393875</v>
      </c>
    </row>
    <row r="35" spans="1:6" s="2" customFormat="1" ht="66.75" customHeight="1">
      <c r="A35" s="33" t="s">
        <v>90</v>
      </c>
      <c r="B35" s="82">
        <v>7092.924</v>
      </c>
      <c r="C35" s="82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</row>
    <row r="36" spans="1:6" s="2" customFormat="1" ht="104.25" customHeight="1">
      <c r="A36" s="51" t="s">
        <v>81</v>
      </c>
      <c r="B36" s="82">
        <v>1703.1</v>
      </c>
      <c r="C36" s="82">
        <v>1703.1</v>
      </c>
      <c r="D36" s="70">
        <v>1703.1</v>
      </c>
      <c r="E36" s="45">
        <f t="shared" si="0"/>
        <v>100</v>
      </c>
      <c r="F36" s="9">
        <f t="shared" si="1"/>
        <v>100</v>
      </c>
    </row>
    <row r="37" spans="1:6" s="2" customFormat="1" ht="16.5" customHeight="1">
      <c r="A37" s="52" t="s">
        <v>8</v>
      </c>
      <c r="B37" s="84">
        <v>4202.494</v>
      </c>
      <c r="C37" s="84">
        <v>4202.494</v>
      </c>
      <c r="D37" s="70">
        <v>3698.027</v>
      </c>
      <c r="E37" s="45">
        <f t="shared" si="0"/>
        <v>87.9960090365388</v>
      </c>
      <c r="F37" s="9">
        <f t="shared" si="1"/>
        <v>87.9960090365388</v>
      </c>
    </row>
    <row r="38" spans="1:6" s="66" customFormat="1" ht="20.25" customHeight="1">
      <c r="A38" s="56" t="s">
        <v>19</v>
      </c>
      <c r="B38" s="83">
        <f>B24+B25</f>
        <v>2319696.778</v>
      </c>
      <c r="C38" s="83">
        <f>C24+C25</f>
        <v>2319696.7780000004</v>
      </c>
      <c r="D38" s="12">
        <f>D24+D25</f>
        <v>2310250.747</v>
      </c>
      <c r="E38" s="73">
        <f t="shared" si="0"/>
        <v>99.59279026941856</v>
      </c>
      <c r="F38" s="74">
        <f>D38/C38*100</f>
        <v>99.59279026941856</v>
      </c>
    </row>
    <row r="39" spans="1:6" s="2" customFormat="1" ht="16.5" customHeight="1">
      <c r="A39" s="28" t="s">
        <v>20</v>
      </c>
      <c r="B39" s="83"/>
      <c r="C39" s="83"/>
      <c r="D39" s="71"/>
      <c r="E39" s="45"/>
      <c r="F39" s="74"/>
    </row>
    <row r="40" spans="1:6" ht="58.5" customHeight="1">
      <c r="A40" s="44" t="s">
        <v>28</v>
      </c>
      <c r="B40" s="77">
        <v>402.5</v>
      </c>
      <c r="C40" s="77">
        <v>402.5</v>
      </c>
      <c r="D40" s="72">
        <v>1163.956</v>
      </c>
      <c r="E40" s="45" t="s">
        <v>95</v>
      </c>
      <c r="F40" s="45" t="s">
        <v>95</v>
      </c>
    </row>
    <row r="41" spans="1:6" ht="45" customHeight="1">
      <c r="A41" s="29" t="s">
        <v>31</v>
      </c>
      <c r="B41" s="77">
        <v>2380</v>
      </c>
      <c r="C41" s="77">
        <v>2380</v>
      </c>
      <c r="D41" s="72">
        <v>4122.2</v>
      </c>
      <c r="E41" s="45">
        <f t="shared" si="0"/>
        <v>173.2016806722689</v>
      </c>
      <c r="F41" s="9">
        <v>173.2</v>
      </c>
    </row>
    <row r="42" spans="1:6" ht="17.25" customHeight="1">
      <c r="A42" s="44" t="s">
        <v>9</v>
      </c>
      <c r="B42" s="77">
        <v>3420</v>
      </c>
      <c r="C42" s="77">
        <v>3420</v>
      </c>
      <c r="D42" s="72">
        <v>272.639</v>
      </c>
      <c r="E42" s="45">
        <f t="shared" si="0"/>
        <v>7.971900584795321</v>
      </c>
      <c r="F42" s="9">
        <f t="shared" si="1"/>
        <v>7.971900584795321</v>
      </c>
    </row>
    <row r="43" spans="1:6" ht="59.25" customHeight="1">
      <c r="A43" s="44" t="s">
        <v>75</v>
      </c>
      <c r="B43" s="77">
        <v>50.555</v>
      </c>
      <c r="C43" s="77">
        <v>50.555</v>
      </c>
      <c r="D43" s="72">
        <v>79.612</v>
      </c>
      <c r="E43" s="45">
        <f t="shared" si="0"/>
        <v>157.47601621995847</v>
      </c>
      <c r="F43" s="9">
        <f t="shared" si="1"/>
        <v>157.47601621995847</v>
      </c>
    </row>
    <row r="44" spans="1:6" ht="29.25" customHeight="1">
      <c r="A44" s="44" t="s">
        <v>10</v>
      </c>
      <c r="B44" s="77">
        <v>200</v>
      </c>
      <c r="C44" s="77">
        <v>200</v>
      </c>
      <c r="D44" s="72">
        <v>532.833</v>
      </c>
      <c r="E44" s="45">
        <f t="shared" si="0"/>
        <v>266.4165</v>
      </c>
      <c r="F44" s="9">
        <f t="shared" si="1"/>
        <v>266.4165</v>
      </c>
    </row>
    <row r="45" spans="1:6" s="3" customFormat="1" ht="15.75" customHeight="1">
      <c r="A45" s="26" t="s">
        <v>23</v>
      </c>
      <c r="B45" s="77"/>
      <c r="C45" s="77"/>
      <c r="D45" s="71">
        <v>-15.665</v>
      </c>
      <c r="E45" s="45"/>
      <c r="F45" s="9"/>
    </row>
    <row r="46" spans="1:6" s="3" customFormat="1" ht="316.5" customHeight="1">
      <c r="A46" s="20" t="s">
        <v>88</v>
      </c>
      <c r="B46" s="77">
        <v>15405.197</v>
      </c>
      <c r="C46" s="77">
        <v>15405.197</v>
      </c>
      <c r="D46" s="71">
        <v>10791.202</v>
      </c>
      <c r="E46" s="45">
        <f t="shared" si="0"/>
        <v>70.04910096248688</v>
      </c>
      <c r="F46" s="9">
        <f t="shared" si="1"/>
        <v>70.04910096248688</v>
      </c>
    </row>
    <row r="47" spans="1:6" s="43" customFormat="1" ht="14.25">
      <c r="A47" s="28" t="s">
        <v>11</v>
      </c>
      <c r="B47" s="83">
        <f>SUM(B40:B46)</f>
        <v>21858.252</v>
      </c>
      <c r="C47" s="83">
        <f>SUM(C40:C44)+C46</f>
        <v>21858.252</v>
      </c>
      <c r="D47" s="12">
        <f>D40+D41+D42+D43+D44+D45+D46</f>
        <v>16946.777</v>
      </c>
      <c r="E47" s="73">
        <f t="shared" si="0"/>
        <v>77.53033957152657</v>
      </c>
      <c r="F47" s="74">
        <f t="shared" si="1"/>
        <v>77.53033957152657</v>
      </c>
    </row>
    <row r="48" spans="1:6" s="43" customFormat="1" ht="14.25">
      <c r="A48" s="56" t="s">
        <v>12</v>
      </c>
      <c r="B48" s="85">
        <f>B38+B47</f>
        <v>2341555.03</v>
      </c>
      <c r="C48" s="85">
        <f>C38+C47</f>
        <v>2341555.0300000003</v>
      </c>
      <c r="D48" s="57">
        <f>D38+D47</f>
        <v>2327197.5239999997</v>
      </c>
      <c r="E48" s="73">
        <f t="shared" si="0"/>
        <v>99.3868388393161</v>
      </c>
      <c r="F48" s="74">
        <f t="shared" si="1"/>
        <v>99.38683883931608</v>
      </c>
    </row>
    <row r="49" spans="1:6" s="2" customFormat="1" ht="45" customHeight="1">
      <c r="A49" s="89" t="s">
        <v>35</v>
      </c>
      <c r="B49" s="77">
        <v>690.5</v>
      </c>
      <c r="C49" s="77">
        <v>690.5</v>
      </c>
      <c r="D49" s="105">
        <v>1019.66895</v>
      </c>
      <c r="E49" s="9">
        <f t="shared" si="0"/>
        <v>147.67110065170166</v>
      </c>
      <c r="F49" s="9">
        <f t="shared" si="1"/>
        <v>147.67110065170166</v>
      </c>
    </row>
    <row r="50" spans="1:6" s="43" customFormat="1" ht="14.25">
      <c r="A50" s="69" t="s">
        <v>21</v>
      </c>
      <c r="B50" s="85">
        <f>B48+B49</f>
        <v>2342245.53</v>
      </c>
      <c r="C50" s="85">
        <f>C48+C49</f>
        <v>2342245.5300000003</v>
      </c>
      <c r="D50" s="57">
        <f>D48+D49</f>
        <v>2328217.1929499996</v>
      </c>
      <c r="E50" s="73">
        <f t="shared" si="0"/>
        <v>99.40107316375153</v>
      </c>
      <c r="F50" s="74">
        <f t="shared" si="1"/>
        <v>99.4010731637515</v>
      </c>
    </row>
    <row r="51" ht="12.75">
      <c r="C51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2015-12-07T11:42:55Z</cp:lastPrinted>
  <dcterms:created xsi:type="dcterms:W3CDTF">2004-07-02T06:40:36Z</dcterms:created>
  <dcterms:modified xsi:type="dcterms:W3CDTF">2015-12-21T13:54:23Z</dcterms:modified>
  <cp:category/>
  <cp:version/>
  <cp:contentType/>
  <cp:contentStatus/>
</cp:coreProperties>
</file>