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</sheets>
  <definedNames/>
  <calcPr fullCalcOnLoad="1"/>
</workbook>
</file>

<file path=xl/sharedStrings.xml><?xml version="1.0" encoding="utf-8"?>
<sst xmlns="http://schemas.openxmlformats.org/spreadsheetml/2006/main" count="110" uniqueCount="103">
  <si>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</si>
  <si>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</si>
  <si>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</si>
  <si>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Экологический налог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</si>
  <si>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</si>
  <si>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</si>
  <si>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</si>
  <si>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</si>
  <si>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</si>
  <si>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Средства от продажи земли  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</si>
  <si>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</si>
  <si>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</si>
  <si>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</si>
  <si>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</si>
  <si>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</si>
  <si>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>Процент поступлений до плану отчетного периода,              %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</si>
  <si>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</si>
  <si>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</si>
  <si>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</si>
  <si>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</si>
  <si>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</si>
  <si>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</si>
  <si>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</si>
  <si>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</si>
  <si>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</si>
  <si>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</si>
  <si>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</si>
  <si>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</si>
  <si>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</si>
  <si>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>Процент поступлений до годовых сумм,                 %</t>
  </si>
  <si>
    <t>Субвенция из государственного бюджета местным бюджетам на предоставление льгот за услуги связи, других предусмотренных законодательством льгот (кроме льгот на получение лекарств, зубопротезирования, оплату электроэнергии, природного и сжиженного газа на бытовые потребности, твердого и жидкого печного бытового топлива,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нечистот), на компенсацию потери части доходов в связи с отменой налога с владельцев транспортных средств и других самоходных машин и механизмов и соответствующим увеличением ставок акцизного налога с горючего и на компенсацию за льготный проезд отдельных категорий граждан</t>
  </si>
  <si>
    <t xml:space="preserve">Средства от отчуждения имущества,  находящегося в коммунальной собственности 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</si>
  <si>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</si>
  <si>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</si>
  <si>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</si>
  <si>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Возврат средств, предоставленных для кредитования граждан на строительство жилья</t>
  </si>
  <si>
    <t>Найменування показника</t>
  </si>
  <si>
    <t>Затверджено  на рік з урахуванням змін, тис. грн.</t>
  </si>
  <si>
    <t>Відсоток надходжень до плану звітного періоду, %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</si>
  <si>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</si>
  <si>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</si>
  <si>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</si>
  <si>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</si>
  <si>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</si>
  <si>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</si>
  <si>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</si>
  <si>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</si>
  <si>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</si>
  <si>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</si>
  <si>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</si>
  <si>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</si>
  <si>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</si>
  <si>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</si>
  <si>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</si>
  <si>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</si>
  <si>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</si>
  <si>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</si>
  <si>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</si>
  <si>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</si>
  <si>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</si>
  <si>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</si>
  <si>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</si>
  <si>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 з Фонду соціального страхування з тимчасової втрати працездатності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</si>
  <si>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</si>
  <si>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</si>
  <si>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</si>
  <si>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</si>
  <si>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Кошти  від продажу землі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</si>
  <si>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</si>
  <si>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</si>
  <si>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</si>
  <si>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</si>
  <si>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</si>
  <si>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</si>
  <si>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</si>
  <si>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</si>
  <si>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</si>
  <si>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</si>
  <si>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</si>
  <si>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</si>
  <si>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</si>
  <si>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 xml:space="preserve">Субвенция с государственного бюджета местным бюджетам на частичное финансирование детско-юношеских спортивных школ, которые до 2015 года получали поддержку из Фонда социального страхования по временной потере трудоспособности </t>
  </si>
  <si>
    <t>Щотижнева інформація про надходження  до  міського бюджету м.Миколаєва за  2015 рік                                                                              (без власних надходжень бюджетних установ)</t>
  </si>
  <si>
    <t>Відсоток            надходжень до річних показників,%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</si>
  <si>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</si>
  <si>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</si>
  <si>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</si>
  <si>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</si>
  <si>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 </t>
  </si>
  <si>
    <t>Субвенция из государственного бюджета местным бюджетам на погашение задолженности по разнице в тарифах на тепловую энергию, отопление и снабжение горячей воды, услуги централизованного водоснабжения, водоотведения, которые производились, транспортировались и поставлялись населению и / или другим предприятиям централизованного водоснабжения и водоотведения, которые предоставляют населению услуги по централизованному водоснабжению и водоотводу, которая возникла в связи с несоответствием фактической стоимости тепловой энергии и услуг по централизованному водоснабжению, водоотводу, отоплению и снабжению горячей воды тарифам, которые утверждались и / или согласовывались органами государственной власти или местного самоуправления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</si>
  <si>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</si>
  <si>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Субвенция с государственного бюджета местным бюджетам на проведение выборов депутатов местных советов и сельских, поселковых, городских голов</t>
  </si>
  <si>
    <t>в 3,2 р.б.</t>
  </si>
  <si>
    <t>План на январь-октябрь с учетом изменений, тыс. грн.</t>
  </si>
  <si>
    <t>План на січень-жовтень з урахуванням змін, тис. грн.</t>
  </si>
  <si>
    <t xml:space="preserve">Надійшло                з 1січня 
по 2 жовтня       тис. грн.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</si>
  <si>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</si>
  <si>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</si>
  <si>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 xml:space="preserve">Поступило            с 1 января по 02 октября,
тыс. грн. </t>
  </si>
  <si>
    <t>Утверждено  на год с учетом изменений, 
тыс. грн.</t>
  </si>
  <si>
    <t>в 2 р.б.</t>
  </si>
  <si>
    <t>в 4 р.б.</t>
  </si>
  <si>
    <t>Еженедельная информация о поступлениях в городской бюджет г.Николаева за  2015 год
(без собственных поступлений бюджетных учреждений 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</si>
</sst>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3" fontId="8" fillId="0" borderId="10" xfId="0" applyNumberFormat="1" applyFont="1" applyFill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173" fontId="12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173" fontId="9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11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172" fontId="9" fillId="0" borderId="10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2" fontId="9" fillId="0" borderId="10" xfId="0" applyNumberFormat="1" applyFont="1" applyBorder="1" applyAlignment="1">
      <alignment horizontal="right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0" xfId="0" applyNumberFormat="1" applyFont="1" applyFill="1" applyBorder="1" applyAlignment="1">
      <alignment horizontal="left" vertical="top" wrapText="1"/>
    </xf>
    <xf numFmtId="11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72" fontId="9" fillId="0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6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20" fillId="0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wrapText="1"/>
    </xf>
    <xf numFmtId="173" fontId="12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right"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7" fillId="0" borderId="10" xfId="0" applyNumberFormat="1" applyFont="1" applyBorder="1" applyAlignment="1">
      <alignment horizontal="right"/>
    </xf>
    <xf numFmtId="172" fontId="11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view="pageBreakPreview" zoomScale="75" zoomScaleSheetLayoutView="75" zoomScalePageLayoutView="0" workbookViewId="0" topLeftCell="A43">
      <selection activeCell="D49" sqref="D49"/>
    </sheetView>
  </sheetViews>
  <sheetFormatPr defaultColWidth="9.00390625" defaultRowHeight="12.75"/>
  <cols>
    <col min="1" max="1" width="42.00390625" style="0" customWidth="1"/>
    <col min="2" max="2" width="16.625" style="39" customWidth="1"/>
    <col min="3" max="3" width="16.00390625" style="0" customWidth="1"/>
    <col min="4" max="4" width="15.875" style="0" customWidth="1"/>
    <col min="5" max="5" width="13.875" style="39" customWidth="1"/>
    <col min="6" max="6" width="14.625" style="0" customWidth="1"/>
  </cols>
  <sheetData>
    <row r="1" spans="1:7" ht="12.75" customHeight="1">
      <c r="A1" s="14"/>
      <c r="B1" s="14"/>
      <c r="C1" s="14"/>
      <c r="D1" s="14"/>
      <c r="E1" s="14"/>
      <c r="F1" s="6"/>
      <c r="G1" s="16"/>
    </row>
    <row r="2" spans="1:7" ht="26.25" customHeight="1">
      <c r="A2" s="82" t="s">
        <v>82</v>
      </c>
      <c r="B2" s="82"/>
      <c r="C2" s="82"/>
      <c r="D2" s="82"/>
      <c r="E2" s="82"/>
      <c r="F2" s="83"/>
      <c r="G2" s="16"/>
    </row>
    <row r="3" spans="1:7" ht="15">
      <c r="A3" s="3"/>
      <c r="B3" s="60"/>
      <c r="C3" s="7"/>
      <c r="D3" s="8"/>
      <c r="E3" s="41"/>
      <c r="F3" s="6"/>
      <c r="G3" s="16"/>
    </row>
    <row r="4" spans="1:7" ht="27" customHeight="1">
      <c r="A4" s="84" t="s">
        <v>36</v>
      </c>
      <c r="B4" s="85" t="s">
        <v>37</v>
      </c>
      <c r="C4" s="86" t="s">
        <v>94</v>
      </c>
      <c r="D4" s="84" t="s">
        <v>95</v>
      </c>
      <c r="E4" s="87" t="s">
        <v>83</v>
      </c>
      <c r="F4" s="88" t="s">
        <v>38</v>
      </c>
      <c r="G4" s="16"/>
    </row>
    <row r="5" spans="1:7" ht="32.25" customHeight="1">
      <c r="A5" s="84"/>
      <c r="B5" s="85"/>
      <c r="C5" s="86"/>
      <c r="D5" s="84"/>
      <c r="E5" s="87"/>
      <c r="F5" s="88"/>
      <c r="G5" s="16"/>
    </row>
    <row r="6" spans="1:7" ht="15">
      <c r="A6" s="20" t="s">
        <v>39</v>
      </c>
      <c r="B6" s="61"/>
      <c r="C6" s="18"/>
      <c r="D6" s="19"/>
      <c r="E6" s="42"/>
      <c r="F6" s="17"/>
      <c r="G6" s="16"/>
    </row>
    <row r="7" spans="1:7" ht="15">
      <c r="A7" s="32" t="s">
        <v>40</v>
      </c>
      <c r="B7" s="11">
        <v>550853.6</v>
      </c>
      <c r="C7" s="62">
        <v>461752.46</v>
      </c>
      <c r="D7" s="62">
        <v>455870.25</v>
      </c>
      <c r="E7" s="47">
        <f>D7/B7*100</f>
        <v>82.75706104126395</v>
      </c>
      <c r="F7" s="10">
        <f>D7/C7*100</f>
        <v>98.72611182190562</v>
      </c>
      <c r="G7" s="16"/>
    </row>
    <row r="8" spans="1:7" ht="15">
      <c r="A8" s="28" t="s">
        <v>84</v>
      </c>
      <c r="B8" s="11">
        <v>1420</v>
      </c>
      <c r="C8" s="62">
        <v>1346.76</v>
      </c>
      <c r="D8" s="62">
        <v>1923.268</v>
      </c>
      <c r="E8" s="47">
        <f aca="true" t="shared" si="0" ref="E8:E49">D8/B8*100</f>
        <v>135.44140845070422</v>
      </c>
      <c r="F8" s="10">
        <f aca="true" t="shared" si="1" ref="F8:F49">D8/C8*100</f>
        <v>142.8070331759185</v>
      </c>
      <c r="G8" s="16"/>
    </row>
    <row r="9" spans="1:7" ht="45">
      <c r="A9" s="27" t="s">
        <v>41</v>
      </c>
      <c r="B9" s="11">
        <v>92286.5</v>
      </c>
      <c r="C9" s="62">
        <v>77506.5</v>
      </c>
      <c r="D9" s="62">
        <v>82821.842</v>
      </c>
      <c r="E9" s="47">
        <f t="shared" si="0"/>
        <v>89.74426595439203</v>
      </c>
      <c r="F9" s="10">
        <f t="shared" si="1"/>
        <v>106.85793062517337</v>
      </c>
      <c r="G9" s="16"/>
    </row>
    <row r="10" spans="1:7" ht="15">
      <c r="A10" s="28" t="s">
        <v>72</v>
      </c>
      <c r="B10" s="11">
        <f>B11+B15+B17</f>
        <v>258410</v>
      </c>
      <c r="C10" s="11">
        <f>C11+C15+C16+C17</f>
        <v>226818.955</v>
      </c>
      <c r="D10" s="11">
        <f>D11+D15+D16+D17</f>
        <v>244757.15399999995</v>
      </c>
      <c r="E10" s="47">
        <f t="shared" si="0"/>
        <v>94.71659533299793</v>
      </c>
      <c r="F10" s="10">
        <f t="shared" si="1"/>
        <v>107.90859785065139</v>
      </c>
      <c r="G10" s="16"/>
    </row>
    <row r="11" spans="1:7" s="56" customFormat="1" ht="15">
      <c r="A11" s="23" t="s">
        <v>42</v>
      </c>
      <c r="B11" s="15">
        <f>B12+B13+B14</f>
        <v>162590</v>
      </c>
      <c r="C11" s="12">
        <f>C12+C13+C14</f>
        <v>140312.25</v>
      </c>
      <c r="D11" s="48">
        <f>D12+D13+D14</f>
        <v>149201.52399999998</v>
      </c>
      <c r="E11" s="47">
        <f t="shared" si="0"/>
        <v>91.76549849314225</v>
      </c>
      <c r="F11" s="10">
        <f t="shared" si="1"/>
        <v>106.33535133247452</v>
      </c>
      <c r="G11" s="55"/>
    </row>
    <row r="12" spans="1:7" s="56" customFormat="1" ht="30">
      <c r="A12" s="23" t="s">
        <v>74</v>
      </c>
      <c r="B12" s="15">
        <v>6555</v>
      </c>
      <c r="C12" s="63">
        <v>6120</v>
      </c>
      <c r="D12" s="63">
        <v>9908.231</v>
      </c>
      <c r="E12" s="47">
        <f t="shared" si="0"/>
        <v>151.15531655225018</v>
      </c>
      <c r="F12" s="10">
        <f t="shared" si="1"/>
        <v>161.89919934640523</v>
      </c>
      <c r="G12" s="55"/>
    </row>
    <row r="13" spans="1:7" s="56" customFormat="1" ht="15">
      <c r="A13" s="23" t="s">
        <v>43</v>
      </c>
      <c r="B13" s="15">
        <v>153300</v>
      </c>
      <c r="C13" s="63">
        <v>131457.25</v>
      </c>
      <c r="D13" s="63">
        <v>133893.596</v>
      </c>
      <c r="E13" s="47">
        <f t="shared" si="0"/>
        <v>87.34089758643184</v>
      </c>
      <c r="F13" s="10">
        <f t="shared" si="1"/>
        <v>101.85333711149443</v>
      </c>
      <c r="G13" s="55"/>
    </row>
    <row r="14" spans="1:7" s="56" customFormat="1" ht="15">
      <c r="A14" s="23" t="s">
        <v>44</v>
      </c>
      <c r="B14" s="15">
        <v>2735</v>
      </c>
      <c r="C14" s="63">
        <v>2735</v>
      </c>
      <c r="D14" s="63">
        <v>5399.697</v>
      </c>
      <c r="E14" s="47" t="s">
        <v>100</v>
      </c>
      <c r="F14" s="10" t="s">
        <v>100</v>
      </c>
      <c r="G14" s="55"/>
    </row>
    <row r="15" spans="1:7" s="56" customFormat="1" ht="15">
      <c r="A15" s="26" t="s">
        <v>45</v>
      </c>
      <c r="B15" s="15">
        <v>120</v>
      </c>
      <c r="C15" s="63">
        <v>101.235</v>
      </c>
      <c r="D15" s="63">
        <v>131.43</v>
      </c>
      <c r="E15" s="47">
        <f t="shared" si="0"/>
        <v>109.525</v>
      </c>
      <c r="F15" s="10">
        <f t="shared" si="1"/>
        <v>129.82664098384947</v>
      </c>
      <c r="G15" s="55"/>
    </row>
    <row r="16" spans="1:7" s="56" customFormat="1" ht="45">
      <c r="A16" s="26" t="s">
        <v>87</v>
      </c>
      <c r="B16" s="15"/>
      <c r="C16" s="63"/>
      <c r="D16" s="63">
        <v>-683.784</v>
      </c>
      <c r="E16" s="47"/>
      <c r="F16" s="10"/>
      <c r="G16" s="55"/>
    </row>
    <row r="17" spans="1:7" s="56" customFormat="1" ht="15">
      <c r="A17" s="26" t="s">
        <v>46</v>
      </c>
      <c r="B17" s="15">
        <v>95700</v>
      </c>
      <c r="C17" s="63">
        <v>86405.47</v>
      </c>
      <c r="D17" s="63">
        <v>96107.984</v>
      </c>
      <c r="E17" s="47">
        <f t="shared" si="0"/>
        <v>100.42631556948798</v>
      </c>
      <c r="F17" s="10">
        <f t="shared" si="1"/>
        <v>111.22905066079728</v>
      </c>
      <c r="G17" s="55"/>
    </row>
    <row r="18" spans="1:7" ht="15">
      <c r="A18" s="27" t="s">
        <v>47</v>
      </c>
      <c r="B18" s="11">
        <v>500</v>
      </c>
      <c r="C18" s="62">
        <v>368.19</v>
      </c>
      <c r="D18" s="62">
        <v>465.149</v>
      </c>
      <c r="E18" s="47">
        <f t="shared" si="0"/>
        <v>93.0298</v>
      </c>
      <c r="F18" s="10">
        <f t="shared" si="1"/>
        <v>126.33395801080964</v>
      </c>
      <c r="G18" s="16"/>
    </row>
    <row r="19" spans="1:7" ht="15">
      <c r="A19" s="27" t="s">
        <v>48</v>
      </c>
      <c r="B19" s="11">
        <v>150</v>
      </c>
      <c r="C19" s="62">
        <v>123</v>
      </c>
      <c r="D19" s="62">
        <v>493.417</v>
      </c>
      <c r="E19" s="47" t="s">
        <v>92</v>
      </c>
      <c r="F19" s="10" t="s">
        <v>101</v>
      </c>
      <c r="G19" s="16"/>
    </row>
    <row r="20" spans="1:7" ht="30">
      <c r="A20" s="27" t="s">
        <v>49</v>
      </c>
      <c r="B20" s="11">
        <v>8700</v>
      </c>
      <c r="C20" s="62">
        <v>8100</v>
      </c>
      <c r="D20" s="62">
        <v>9502.982</v>
      </c>
      <c r="E20" s="47">
        <f t="shared" si="0"/>
        <v>109.22967816091953</v>
      </c>
      <c r="F20" s="10">
        <f t="shared" si="1"/>
        <v>117.32076543209877</v>
      </c>
      <c r="G20" s="16"/>
    </row>
    <row r="21" spans="1:7" ht="60">
      <c r="A21" s="27" t="s">
        <v>50</v>
      </c>
      <c r="B21" s="11">
        <v>7000</v>
      </c>
      <c r="C21" s="62">
        <v>5792</v>
      </c>
      <c r="D21" s="62">
        <v>7008.663</v>
      </c>
      <c r="E21" s="47">
        <f t="shared" si="0"/>
        <v>100.12375714285713</v>
      </c>
      <c r="F21" s="10">
        <f t="shared" si="1"/>
        <v>121.00592196132595</v>
      </c>
      <c r="G21" s="16"/>
    </row>
    <row r="22" spans="1:7" ht="15">
      <c r="A22" s="27" t="s">
        <v>51</v>
      </c>
      <c r="B22" s="11">
        <v>4750</v>
      </c>
      <c r="C22" s="62">
        <v>4295</v>
      </c>
      <c r="D22" s="62">
        <v>4571.888</v>
      </c>
      <c r="E22" s="47">
        <f t="shared" si="0"/>
        <v>96.25027368421053</v>
      </c>
      <c r="F22" s="10">
        <f t="shared" si="1"/>
        <v>106.44675203725262</v>
      </c>
      <c r="G22" s="16"/>
    </row>
    <row r="23" spans="1:7" ht="15">
      <c r="A23" s="28" t="s">
        <v>52</v>
      </c>
      <c r="B23" s="11">
        <v>4900</v>
      </c>
      <c r="C23" s="62">
        <v>4080</v>
      </c>
      <c r="D23" s="62">
        <v>4041.206</v>
      </c>
      <c r="E23" s="47">
        <f t="shared" si="0"/>
        <v>82.4735918367347</v>
      </c>
      <c r="F23" s="10">
        <f t="shared" si="1"/>
        <v>99.04916666666666</v>
      </c>
      <c r="G23" s="16"/>
    </row>
    <row r="24" spans="1:7" s="40" customFormat="1" ht="14.25">
      <c r="A24" s="29" t="s">
        <v>53</v>
      </c>
      <c r="B24" s="13">
        <f>B7+B8+B9+B10+B18+B19+B20+B21+B22+B23</f>
        <v>928970.1</v>
      </c>
      <c r="C24" s="13">
        <f>C7+C8+C9+C10+C18+C19+C20+C21+C22+C23</f>
        <v>790182.8649999999</v>
      </c>
      <c r="D24" s="13">
        <f>D7+D8+D9+D10+D18+D19+D20+D21+D22+D23</f>
        <v>811455.8189999999</v>
      </c>
      <c r="E24" s="80">
        <f t="shared" si="0"/>
        <v>87.35004700366567</v>
      </c>
      <c r="F24" s="81">
        <f t="shared" si="1"/>
        <v>102.69215582142496</v>
      </c>
      <c r="G24" s="43"/>
    </row>
    <row r="25" spans="1:7" ht="15">
      <c r="A25" s="28" t="s">
        <v>54</v>
      </c>
      <c r="B25" s="11">
        <f>SUM(B26:B36)</f>
        <v>1345779.2499999998</v>
      </c>
      <c r="C25" s="11">
        <f>C26+C27+C28+C29+C30+C31+C33+C34+C35+C36+C32</f>
        <v>1006230.4139999999</v>
      </c>
      <c r="D25" s="11">
        <f>D26+D27+D28+D29+D30+D31+D32+D33+D34+D35+D36</f>
        <v>907198.746</v>
      </c>
      <c r="E25" s="47">
        <f t="shared" si="0"/>
        <v>67.41066530785046</v>
      </c>
      <c r="F25" s="10">
        <f t="shared" si="1"/>
        <v>90.15815198764209</v>
      </c>
      <c r="G25" s="38"/>
    </row>
    <row r="26" spans="1:7" ht="120">
      <c r="A26" s="34" t="s">
        <v>55</v>
      </c>
      <c r="B26" s="48">
        <v>431369.7</v>
      </c>
      <c r="C26" s="48">
        <v>349582.923</v>
      </c>
      <c r="D26" s="76">
        <v>301895.449</v>
      </c>
      <c r="E26" s="47">
        <f t="shared" si="0"/>
        <v>69.98531630756635</v>
      </c>
      <c r="F26" s="10">
        <f t="shared" si="1"/>
        <v>86.3587518547066</v>
      </c>
      <c r="G26" s="38"/>
    </row>
    <row r="27" spans="1:7" ht="141" customHeight="1">
      <c r="A27" s="34" t="s">
        <v>56</v>
      </c>
      <c r="B27" s="48">
        <v>228905.5</v>
      </c>
      <c r="C27" s="48">
        <v>87076.072</v>
      </c>
      <c r="D27" s="76">
        <v>69789.94</v>
      </c>
      <c r="E27" s="47">
        <f t="shared" si="0"/>
        <v>30.48853784640387</v>
      </c>
      <c r="F27" s="10">
        <f t="shared" si="1"/>
        <v>80.14824095418544</v>
      </c>
      <c r="G27" s="38"/>
    </row>
    <row r="28" spans="1:7" ht="321" customHeight="1">
      <c r="A28" s="34" t="s">
        <v>57</v>
      </c>
      <c r="B28" s="48">
        <v>28233.9</v>
      </c>
      <c r="C28" s="48">
        <v>23583.8</v>
      </c>
      <c r="D28" s="76">
        <v>21804.325</v>
      </c>
      <c r="E28" s="47">
        <f t="shared" si="0"/>
        <v>77.22746414770896</v>
      </c>
      <c r="F28" s="10">
        <f t="shared" si="1"/>
        <v>92.45467227503626</v>
      </c>
      <c r="G28" s="38"/>
    </row>
    <row r="29" spans="1:7" ht="75">
      <c r="A29" s="34" t="s">
        <v>58</v>
      </c>
      <c r="B29" s="15">
        <v>248.1</v>
      </c>
      <c r="C29" s="48">
        <v>233</v>
      </c>
      <c r="D29" s="76">
        <v>205.1</v>
      </c>
      <c r="E29" s="47">
        <f t="shared" si="0"/>
        <v>82.66827891979041</v>
      </c>
      <c r="F29" s="10">
        <f t="shared" si="1"/>
        <v>88.02575107296137</v>
      </c>
      <c r="G29" s="38"/>
    </row>
    <row r="30" spans="1:7" ht="30">
      <c r="A30" s="34" t="s">
        <v>59</v>
      </c>
      <c r="B30" s="15">
        <v>303329.7</v>
      </c>
      <c r="C30" s="48">
        <v>251587.6</v>
      </c>
      <c r="D30" s="76">
        <v>238712.65</v>
      </c>
      <c r="E30" s="47">
        <f t="shared" si="0"/>
        <v>78.69742066141231</v>
      </c>
      <c r="F30" s="10">
        <f t="shared" si="1"/>
        <v>94.88251805732874</v>
      </c>
      <c r="G30" s="38"/>
    </row>
    <row r="31" spans="1:7" ht="30">
      <c r="A31" s="34" t="s">
        <v>60</v>
      </c>
      <c r="B31" s="15">
        <v>336120.4</v>
      </c>
      <c r="C31" s="48">
        <v>278394.2</v>
      </c>
      <c r="D31" s="76">
        <v>263112.45</v>
      </c>
      <c r="E31" s="47">
        <f t="shared" si="0"/>
        <v>78.27922672946956</v>
      </c>
      <c r="F31" s="10">
        <f t="shared" si="1"/>
        <v>94.51075130157166</v>
      </c>
      <c r="G31" s="38"/>
    </row>
    <row r="32" spans="1:7" ht="69" customHeight="1">
      <c r="A32" s="34" t="s">
        <v>96</v>
      </c>
      <c r="B32" s="15">
        <v>4667</v>
      </c>
      <c r="C32" s="48">
        <v>4300</v>
      </c>
      <c r="D32" s="76">
        <v>1300</v>
      </c>
      <c r="E32" s="47">
        <f t="shared" si="0"/>
        <v>27.85515320334262</v>
      </c>
      <c r="F32" s="10">
        <f t="shared" si="1"/>
        <v>30.23255813953488</v>
      </c>
      <c r="G32" s="38"/>
    </row>
    <row r="33" spans="1:7" ht="156" customHeight="1">
      <c r="A33" s="35" t="s">
        <v>61</v>
      </c>
      <c r="B33" s="15">
        <v>2420.9</v>
      </c>
      <c r="C33" s="48">
        <v>2027.2</v>
      </c>
      <c r="D33" s="76">
        <v>1639.547</v>
      </c>
      <c r="E33" s="47">
        <f t="shared" si="0"/>
        <v>67.7246891651865</v>
      </c>
      <c r="F33" s="10">
        <f t="shared" si="1"/>
        <v>80.87741712707182</v>
      </c>
      <c r="G33" s="38"/>
    </row>
    <row r="34" spans="1:7" ht="66" customHeight="1">
      <c r="A34" s="35" t="s">
        <v>90</v>
      </c>
      <c r="B34" s="15">
        <v>4649.456</v>
      </c>
      <c r="C34" s="48">
        <v>4222.2</v>
      </c>
      <c r="D34" s="76">
        <v>4222.2</v>
      </c>
      <c r="E34" s="47">
        <f t="shared" si="0"/>
        <v>90.81062386653406</v>
      </c>
      <c r="F34" s="10">
        <f t="shared" si="1"/>
        <v>100</v>
      </c>
      <c r="G34" s="38"/>
    </row>
    <row r="35" spans="1:7" ht="105">
      <c r="A35" s="36" t="s">
        <v>62</v>
      </c>
      <c r="B35" s="15">
        <v>1703.1</v>
      </c>
      <c r="C35" s="48">
        <v>1346.38</v>
      </c>
      <c r="D35" s="76">
        <v>1176.98</v>
      </c>
      <c r="E35" s="47">
        <f t="shared" si="0"/>
        <v>69.10809699958898</v>
      </c>
      <c r="F35" s="10">
        <f t="shared" si="1"/>
        <v>87.41811375688884</v>
      </c>
      <c r="G35" s="38"/>
    </row>
    <row r="36" spans="1:7" ht="15">
      <c r="A36" s="37" t="s">
        <v>63</v>
      </c>
      <c r="B36" s="77">
        <v>4131.494</v>
      </c>
      <c r="C36" s="48">
        <v>3877.039</v>
      </c>
      <c r="D36" s="76">
        <v>3340.105</v>
      </c>
      <c r="E36" s="47">
        <f t="shared" si="0"/>
        <v>80.84496794621995</v>
      </c>
      <c r="F36" s="10">
        <f t="shared" si="1"/>
        <v>86.15092600306575</v>
      </c>
      <c r="G36" s="38"/>
    </row>
    <row r="37" spans="1:7" s="44" customFormat="1" ht="14.25">
      <c r="A37" s="30" t="s">
        <v>64</v>
      </c>
      <c r="B37" s="13">
        <f>B24+B25</f>
        <v>2274749.3499999996</v>
      </c>
      <c r="C37" s="13">
        <f>C24+C25</f>
        <v>1796413.2789999996</v>
      </c>
      <c r="D37" s="13">
        <f>D24+D25</f>
        <v>1718654.565</v>
      </c>
      <c r="E37" s="80">
        <f t="shared" si="0"/>
        <v>75.55357978231757</v>
      </c>
      <c r="F37" s="81">
        <f t="shared" si="1"/>
        <v>95.6714462696866</v>
      </c>
      <c r="G37" s="43"/>
    </row>
    <row r="38" spans="1:7" ht="15">
      <c r="A38" s="30" t="s">
        <v>65</v>
      </c>
      <c r="B38" s="13"/>
      <c r="C38" s="11"/>
      <c r="D38" s="78"/>
      <c r="E38" s="47"/>
      <c r="F38" s="10"/>
      <c r="G38" s="38"/>
    </row>
    <row r="39" spans="1:7" ht="60">
      <c r="A39" s="27" t="s">
        <v>66</v>
      </c>
      <c r="B39" s="11">
        <v>402.5</v>
      </c>
      <c r="C39" s="79">
        <v>363.7</v>
      </c>
      <c r="D39" s="79">
        <v>1032.104</v>
      </c>
      <c r="E39" s="47">
        <f t="shared" si="0"/>
        <v>256.4233540372671</v>
      </c>
      <c r="F39" s="10">
        <f t="shared" si="1"/>
        <v>283.77893868573005</v>
      </c>
      <c r="G39" s="38"/>
    </row>
    <row r="40" spans="1:7" ht="30">
      <c r="A40" s="31" t="s">
        <v>85</v>
      </c>
      <c r="B40" s="11">
        <v>2380</v>
      </c>
      <c r="C40" s="79">
        <v>1880</v>
      </c>
      <c r="D40" s="79">
        <v>3000.9</v>
      </c>
      <c r="E40" s="47">
        <f t="shared" si="0"/>
        <v>126.08823529411765</v>
      </c>
      <c r="F40" s="10">
        <f t="shared" si="1"/>
        <v>159.62234042553192</v>
      </c>
      <c r="G40" s="38"/>
    </row>
    <row r="41" spans="1:7" ht="15">
      <c r="A41" s="27" t="s">
        <v>67</v>
      </c>
      <c r="B41" s="11">
        <v>3420</v>
      </c>
      <c r="C41" s="79">
        <v>1990.5</v>
      </c>
      <c r="D41" s="79">
        <v>272.639</v>
      </c>
      <c r="E41" s="47">
        <f t="shared" si="0"/>
        <v>7.971900584795321</v>
      </c>
      <c r="F41" s="10">
        <f t="shared" si="1"/>
        <v>13.697010801306206</v>
      </c>
      <c r="G41" s="38"/>
    </row>
    <row r="42" spans="1:7" ht="60">
      <c r="A42" s="33" t="s">
        <v>77</v>
      </c>
      <c r="B42" s="11">
        <v>50.555</v>
      </c>
      <c r="C42" s="79">
        <v>50.555</v>
      </c>
      <c r="D42" s="79">
        <v>68.151</v>
      </c>
      <c r="E42" s="47">
        <f t="shared" si="0"/>
        <v>134.80565720502423</v>
      </c>
      <c r="F42" s="10">
        <f t="shared" si="1"/>
        <v>134.80565720502423</v>
      </c>
      <c r="G42" s="38"/>
    </row>
    <row r="43" spans="1:7" ht="30">
      <c r="A43" s="27" t="s">
        <v>68</v>
      </c>
      <c r="B43" s="11">
        <v>200</v>
      </c>
      <c r="C43" s="79">
        <v>165</v>
      </c>
      <c r="D43" s="79">
        <v>169.71</v>
      </c>
      <c r="E43" s="47">
        <f t="shared" si="0"/>
        <v>84.855</v>
      </c>
      <c r="F43" s="10">
        <f t="shared" si="1"/>
        <v>102.85454545454546</v>
      </c>
      <c r="G43" s="38"/>
    </row>
    <row r="44" spans="1:7" ht="18.75" customHeight="1">
      <c r="A44" s="27" t="s">
        <v>52</v>
      </c>
      <c r="B44" s="11"/>
      <c r="C44" s="11"/>
      <c r="D44" s="78">
        <v>-13.25</v>
      </c>
      <c r="E44" s="47"/>
      <c r="F44" s="10"/>
      <c r="G44" s="38"/>
    </row>
    <row r="45" spans="1:7" ht="287.25" customHeight="1">
      <c r="A45" s="22" t="s">
        <v>88</v>
      </c>
      <c r="B45" s="11">
        <v>35861.8</v>
      </c>
      <c r="C45" s="11">
        <v>27403.9</v>
      </c>
      <c r="D45" s="78">
        <v>10791.202</v>
      </c>
      <c r="E45" s="47">
        <f t="shared" si="0"/>
        <v>30.09107741384983</v>
      </c>
      <c r="F45" s="10">
        <f t="shared" si="1"/>
        <v>39.378343958341695</v>
      </c>
      <c r="G45" s="38"/>
    </row>
    <row r="46" spans="1:7" s="65" customFormat="1" ht="30.75" customHeight="1">
      <c r="A46" s="30" t="s">
        <v>69</v>
      </c>
      <c r="B46" s="13">
        <f>SUM(B39:B43)+B45</f>
        <v>42314.855</v>
      </c>
      <c r="C46" s="13">
        <f>C39+C40+C41+C42+C43+C44+C45</f>
        <v>31853.655000000002</v>
      </c>
      <c r="D46" s="13">
        <f>D39+D40+D41+D42+D43+D44+D45</f>
        <v>15321.455999999998</v>
      </c>
      <c r="E46" s="80">
        <f t="shared" si="0"/>
        <v>36.20822049372495</v>
      </c>
      <c r="F46" s="81">
        <f t="shared" si="1"/>
        <v>48.099522645046534</v>
      </c>
      <c r="G46" s="64"/>
    </row>
    <row r="47" spans="1:7" s="65" customFormat="1" ht="30.75" customHeight="1">
      <c r="A47" s="30" t="s">
        <v>70</v>
      </c>
      <c r="B47" s="59">
        <f>B37+B46</f>
        <v>2317064.2049999996</v>
      </c>
      <c r="C47" s="59">
        <f>C37+C46</f>
        <v>1828266.9339999997</v>
      </c>
      <c r="D47" s="59">
        <f>D37+D46</f>
        <v>1733976.021</v>
      </c>
      <c r="E47" s="80">
        <f t="shared" si="0"/>
        <v>74.83504415882167</v>
      </c>
      <c r="F47" s="81">
        <f t="shared" si="1"/>
        <v>94.84260688379328</v>
      </c>
      <c r="G47" s="64"/>
    </row>
    <row r="48" spans="1:7" s="73" customFormat="1" ht="49.5" customHeight="1">
      <c r="A48" s="75" t="s">
        <v>76</v>
      </c>
      <c r="B48" s="9">
        <v>690.5</v>
      </c>
      <c r="C48" s="9">
        <v>690.5</v>
      </c>
      <c r="D48" s="9">
        <v>891.70866</v>
      </c>
      <c r="E48" s="47">
        <f t="shared" si="0"/>
        <v>129.13955973931934</v>
      </c>
      <c r="F48" s="10">
        <f t="shared" si="1"/>
        <v>129.13955973931934</v>
      </c>
      <c r="G48" s="72"/>
    </row>
    <row r="49" spans="1:7" s="67" customFormat="1" ht="30.75" customHeight="1">
      <c r="A49" s="29" t="s">
        <v>71</v>
      </c>
      <c r="B49" s="59">
        <f>B47+B48</f>
        <v>2317754.7049999996</v>
      </c>
      <c r="C49" s="59">
        <f>C47+C48</f>
        <v>1828957.4339999997</v>
      </c>
      <c r="D49" s="59">
        <f>D47+D48</f>
        <v>1734867.72966</v>
      </c>
      <c r="E49" s="80">
        <f t="shared" si="0"/>
        <v>74.85122243166799</v>
      </c>
      <c r="F49" s="81">
        <f t="shared" si="1"/>
        <v>94.8555552693087</v>
      </c>
      <c r="G49" s="66"/>
    </row>
    <row r="50" spans="3:7" ht="12.75">
      <c r="C50" s="39"/>
      <c r="D50" s="39"/>
      <c r="F50" s="39"/>
      <c r="G50" s="39"/>
    </row>
    <row r="52" ht="308.25" customHeight="1">
      <c r="A52" s="69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="75" zoomScaleNormal="75" zoomScalePageLayoutView="0" workbookViewId="0" topLeftCell="A1">
      <selection activeCell="G5" sqref="G5"/>
    </sheetView>
  </sheetViews>
  <sheetFormatPr defaultColWidth="9.00390625" defaultRowHeight="12.75"/>
  <cols>
    <col min="1" max="1" width="41.875" style="1" customWidth="1"/>
    <col min="2" max="2" width="19.875" style="70" customWidth="1"/>
    <col min="3" max="3" width="14.875" style="5" customWidth="1"/>
    <col min="4" max="4" width="14.375" style="1" customWidth="1"/>
    <col min="5" max="5" width="14.125" style="1" customWidth="1"/>
    <col min="6" max="6" width="14.375" style="4" customWidth="1"/>
    <col min="7" max="16384" width="9.125" style="1" customWidth="1"/>
  </cols>
  <sheetData>
    <row r="1" spans="1:6" ht="15">
      <c r="A1" s="14"/>
      <c r="B1" s="14"/>
      <c r="C1" s="14"/>
      <c r="D1" s="14"/>
      <c r="E1" s="14"/>
      <c r="F1" s="6"/>
    </row>
    <row r="2" spans="1:6" ht="34.5" customHeight="1">
      <c r="A2" s="82" t="s">
        <v>102</v>
      </c>
      <c r="B2" s="82"/>
      <c r="C2" s="82"/>
      <c r="D2" s="82"/>
      <c r="E2" s="82"/>
      <c r="F2" s="83"/>
    </row>
    <row r="3" spans="1:6" ht="15">
      <c r="A3" s="3"/>
      <c r="B3" s="60"/>
      <c r="C3" s="7"/>
      <c r="D3" s="8"/>
      <c r="E3" s="8"/>
      <c r="F3" s="6"/>
    </row>
    <row r="4" spans="1:6" ht="16.5" customHeight="1">
      <c r="A4" s="91" t="s">
        <v>14</v>
      </c>
      <c r="B4" s="93" t="s">
        <v>99</v>
      </c>
      <c r="C4" s="95" t="s">
        <v>93</v>
      </c>
      <c r="D4" s="97" t="s">
        <v>98</v>
      </c>
      <c r="E4" s="89" t="s">
        <v>29</v>
      </c>
      <c r="F4" s="89" t="s">
        <v>15</v>
      </c>
    </row>
    <row r="5" spans="1:6" ht="69" customHeight="1">
      <c r="A5" s="92"/>
      <c r="B5" s="94"/>
      <c r="C5" s="96"/>
      <c r="D5" s="98"/>
      <c r="E5" s="90"/>
      <c r="F5" s="90"/>
    </row>
    <row r="6" spans="1:6" ht="15">
      <c r="A6" s="20" t="s">
        <v>13</v>
      </c>
      <c r="B6" s="61"/>
      <c r="C6" s="18"/>
      <c r="D6" s="19"/>
      <c r="E6" s="42"/>
      <c r="F6" s="17"/>
    </row>
    <row r="7" spans="1:6" ht="16.5" customHeight="1">
      <c r="A7" s="21" t="s">
        <v>0</v>
      </c>
      <c r="B7" s="11">
        <v>550853.6</v>
      </c>
      <c r="C7" s="62">
        <v>461752.46</v>
      </c>
      <c r="D7" s="62">
        <v>455870.25</v>
      </c>
      <c r="E7" s="47">
        <f>D7/B7*100</f>
        <v>82.75706104126395</v>
      </c>
      <c r="F7" s="10">
        <f>D7/C7*100</f>
        <v>98.72611182190562</v>
      </c>
    </row>
    <row r="8" spans="1:6" ht="16.5" customHeight="1">
      <c r="A8" s="21" t="s">
        <v>1</v>
      </c>
      <c r="B8" s="11">
        <v>1420</v>
      </c>
      <c r="C8" s="62">
        <v>1346.76</v>
      </c>
      <c r="D8" s="62">
        <v>1923.268</v>
      </c>
      <c r="E8" s="47">
        <f aca="true" t="shared" si="0" ref="E8:E49">D8/B8*100</f>
        <v>135.44140845070422</v>
      </c>
      <c r="F8" s="10">
        <f aca="true" t="shared" si="1" ref="F8:F49">D8/C8*100</f>
        <v>142.8070331759185</v>
      </c>
    </row>
    <row r="9" spans="1:6" ht="40.5" customHeight="1">
      <c r="A9" s="22" t="s">
        <v>33</v>
      </c>
      <c r="B9" s="11">
        <v>92286.5</v>
      </c>
      <c r="C9" s="62">
        <v>77506.5</v>
      </c>
      <c r="D9" s="62">
        <v>82821.842</v>
      </c>
      <c r="E9" s="47">
        <f t="shared" si="0"/>
        <v>89.74426595439203</v>
      </c>
      <c r="F9" s="10">
        <f t="shared" si="1"/>
        <v>106.85793062517337</v>
      </c>
    </row>
    <row r="10" spans="1:6" s="3" customFormat="1" ht="17.25" customHeight="1">
      <c r="A10" s="8" t="s">
        <v>73</v>
      </c>
      <c r="B10" s="11">
        <f>B11+B15+B17</f>
        <v>258410</v>
      </c>
      <c r="C10" s="11">
        <f>C11+C15+C16+C17</f>
        <v>226818.955</v>
      </c>
      <c r="D10" s="11">
        <f>D11+D15+D16+D17</f>
        <v>244757.15399999995</v>
      </c>
      <c r="E10" s="47">
        <f t="shared" si="0"/>
        <v>94.71659533299793</v>
      </c>
      <c r="F10" s="10">
        <f t="shared" si="1"/>
        <v>107.90859785065139</v>
      </c>
    </row>
    <row r="11" spans="1:6" s="57" customFormat="1" ht="15">
      <c r="A11" s="23" t="s">
        <v>78</v>
      </c>
      <c r="B11" s="15">
        <f>B12+B13+B14</f>
        <v>162590</v>
      </c>
      <c r="C11" s="12">
        <f>C12+C13+C14</f>
        <v>140312.25</v>
      </c>
      <c r="D11" s="48">
        <f>D12+D13+D14</f>
        <v>149201.52399999998</v>
      </c>
      <c r="E11" s="47">
        <f t="shared" si="0"/>
        <v>91.76549849314225</v>
      </c>
      <c r="F11" s="10">
        <f t="shared" si="1"/>
        <v>106.33535133247452</v>
      </c>
    </row>
    <row r="12" spans="1:6" s="57" customFormat="1" ht="30">
      <c r="A12" s="24" t="s">
        <v>32</v>
      </c>
      <c r="B12" s="15">
        <v>6555</v>
      </c>
      <c r="C12" s="63">
        <v>6120</v>
      </c>
      <c r="D12" s="63">
        <v>9908.231</v>
      </c>
      <c r="E12" s="47">
        <f t="shared" si="0"/>
        <v>151.15531655225018</v>
      </c>
      <c r="F12" s="10">
        <f t="shared" si="1"/>
        <v>161.89919934640523</v>
      </c>
    </row>
    <row r="13" spans="1:6" s="57" customFormat="1" ht="15">
      <c r="A13" s="25" t="s">
        <v>80</v>
      </c>
      <c r="B13" s="15">
        <v>153300</v>
      </c>
      <c r="C13" s="63">
        <v>131457.25</v>
      </c>
      <c r="D13" s="63">
        <v>133893.596</v>
      </c>
      <c r="E13" s="47">
        <f t="shared" si="0"/>
        <v>87.34089758643184</v>
      </c>
      <c r="F13" s="10">
        <f t="shared" si="1"/>
        <v>101.85333711149443</v>
      </c>
    </row>
    <row r="14" spans="1:6" s="57" customFormat="1" ht="15">
      <c r="A14" s="23" t="s">
        <v>22</v>
      </c>
      <c r="B14" s="15">
        <v>2735</v>
      </c>
      <c r="C14" s="63">
        <v>2735</v>
      </c>
      <c r="D14" s="63">
        <v>5399.697</v>
      </c>
      <c r="E14" s="47" t="s">
        <v>100</v>
      </c>
      <c r="F14" s="10" t="s">
        <v>100</v>
      </c>
    </row>
    <row r="15" spans="1:6" s="57" customFormat="1" ht="15">
      <c r="A15" s="26" t="s">
        <v>2</v>
      </c>
      <c r="B15" s="15">
        <v>120</v>
      </c>
      <c r="C15" s="63">
        <v>101.235</v>
      </c>
      <c r="D15" s="63">
        <v>131.43</v>
      </c>
      <c r="E15" s="47">
        <f t="shared" si="0"/>
        <v>109.525</v>
      </c>
      <c r="F15" s="10">
        <f t="shared" si="1"/>
        <v>129.82664098384947</v>
      </c>
    </row>
    <row r="16" spans="1:6" s="57" customFormat="1" ht="60">
      <c r="A16" s="26" t="s">
        <v>86</v>
      </c>
      <c r="B16" s="15"/>
      <c r="C16" s="63"/>
      <c r="D16" s="63">
        <v>-683.784</v>
      </c>
      <c r="E16" s="47"/>
      <c r="F16" s="10"/>
    </row>
    <row r="17" spans="1:6" s="57" customFormat="1" ht="15">
      <c r="A17" s="26" t="s">
        <v>24</v>
      </c>
      <c r="B17" s="15">
        <v>95700</v>
      </c>
      <c r="C17" s="63">
        <v>86405.47</v>
      </c>
      <c r="D17" s="63">
        <v>96107.984</v>
      </c>
      <c r="E17" s="47">
        <f t="shared" si="0"/>
        <v>100.42631556948798</v>
      </c>
      <c r="F17" s="10">
        <f t="shared" si="1"/>
        <v>111.22905066079728</v>
      </c>
    </row>
    <row r="18" spans="1:6" ht="15">
      <c r="A18" s="27" t="s">
        <v>3</v>
      </c>
      <c r="B18" s="11">
        <v>500</v>
      </c>
      <c r="C18" s="62">
        <v>368.19</v>
      </c>
      <c r="D18" s="62">
        <v>465.149</v>
      </c>
      <c r="E18" s="47">
        <f t="shared" si="0"/>
        <v>93.0298</v>
      </c>
      <c r="F18" s="10">
        <f t="shared" si="1"/>
        <v>126.33395801080964</v>
      </c>
    </row>
    <row r="19" spans="1:6" ht="16.5" customHeight="1">
      <c r="A19" s="21" t="s">
        <v>16</v>
      </c>
      <c r="B19" s="11">
        <v>150</v>
      </c>
      <c r="C19" s="62">
        <v>123</v>
      </c>
      <c r="D19" s="62">
        <v>493.417</v>
      </c>
      <c r="E19" s="47" t="s">
        <v>92</v>
      </c>
      <c r="F19" s="10" t="s">
        <v>101</v>
      </c>
    </row>
    <row r="20" spans="1:6" ht="28.5" customHeight="1">
      <c r="A20" s="27" t="s">
        <v>4</v>
      </c>
      <c r="B20" s="11">
        <v>8700</v>
      </c>
      <c r="C20" s="62">
        <v>8100</v>
      </c>
      <c r="D20" s="62">
        <v>9502.982</v>
      </c>
      <c r="E20" s="47">
        <f t="shared" si="0"/>
        <v>109.22967816091953</v>
      </c>
      <c r="F20" s="10">
        <f t="shared" si="1"/>
        <v>117.32076543209877</v>
      </c>
    </row>
    <row r="21" spans="1:6" ht="77.25" customHeight="1">
      <c r="A21" s="27" t="s">
        <v>34</v>
      </c>
      <c r="B21" s="11">
        <v>7000</v>
      </c>
      <c r="C21" s="62">
        <v>5792</v>
      </c>
      <c r="D21" s="62">
        <v>7008.663</v>
      </c>
      <c r="E21" s="47">
        <f t="shared" si="0"/>
        <v>100.12375714285713</v>
      </c>
      <c r="F21" s="10">
        <f t="shared" si="1"/>
        <v>121.00592196132595</v>
      </c>
    </row>
    <row r="22" spans="1:6" ht="15" customHeight="1">
      <c r="A22" s="27" t="s">
        <v>5</v>
      </c>
      <c r="B22" s="11">
        <v>4750</v>
      </c>
      <c r="C22" s="62">
        <v>4295</v>
      </c>
      <c r="D22" s="62">
        <v>4571.888</v>
      </c>
      <c r="E22" s="47">
        <f t="shared" si="0"/>
        <v>96.25027368421053</v>
      </c>
      <c r="F22" s="10">
        <f t="shared" si="1"/>
        <v>106.44675203725262</v>
      </c>
    </row>
    <row r="23" spans="1:6" ht="15" customHeight="1">
      <c r="A23" s="28" t="s">
        <v>23</v>
      </c>
      <c r="B23" s="11">
        <v>4900</v>
      </c>
      <c r="C23" s="62">
        <v>4080</v>
      </c>
      <c r="D23" s="62">
        <v>4041.206</v>
      </c>
      <c r="E23" s="47">
        <f t="shared" si="0"/>
        <v>82.4735918367347</v>
      </c>
      <c r="F23" s="10">
        <f t="shared" si="1"/>
        <v>99.04916666666666</v>
      </c>
    </row>
    <row r="24" spans="1:6" s="2" customFormat="1" ht="15.75" customHeight="1">
      <c r="A24" s="29" t="s">
        <v>17</v>
      </c>
      <c r="B24" s="13">
        <f>B7+B8+B9+B10+B18+B19+B20+B21+B22+B23</f>
        <v>928970.1</v>
      </c>
      <c r="C24" s="13">
        <f>C7+C8+C9+C10+C18+C19+C20+C21+C22+C23</f>
        <v>790182.8649999999</v>
      </c>
      <c r="D24" s="13">
        <f>D7+D8+D9+D10+D18+D19+D20+D21+D22+D23</f>
        <v>811455.8189999999</v>
      </c>
      <c r="E24" s="80">
        <f t="shared" si="0"/>
        <v>87.35004700366567</v>
      </c>
      <c r="F24" s="81">
        <f t="shared" si="1"/>
        <v>102.69215582142496</v>
      </c>
    </row>
    <row r="25" spans="1:6" s="2" customFormat="1" ht="15" customHeight="1">
      <c r="A25" s="49" t="s">
        <v>79</v>
      </c>
      <c r="B25" s="11">
        <f>SUM(B26:B36)</f>
        <v>1345779.2499999998</v>
      </c>
      <c r="C25" s="11">
        <f>C26+C27+C28+C29+C30+C31+C33+C34+C35+C36+C32</f>
        <v>1006230.4139999999</v>
      </c>
      <c r="D25" s="11">
        <f>D26+D27+D28+D29+D30+D31+D32+D33+D34+D35+D36</f>
        <v>907198.746</v>
      </c>
      <c r="E25" s="47">
        <f t="shared" si="0"/>
        <v>67.41066530785046</v>
      </c>
      <c r="F25" s="10">
        <f t="shared" si="1"/>
        <v>90.15815198764209</v>
      </c>
    </row>
    <row r="26" spans="1:6" s="2" customFormat="1" ht="144" customHeight="1">
      <c r="A26" s="50" t="s">
        <v>25</v>
      </c>
      <c r="B26" s="48">
        <v>431369.7</v>
      </c>
      <c r="C26" s="48">
        <v>349582.923</v>
      </c>
      <c r="D26" s="76">
        <v>301895.449</v>
      </c>
      <c r="E26" s="47">
        <f t="shared" si="0"/>
        <v>69.98531630756635</v>
      </c>
      <c r="F26" s="10">
        <f t="shared" si="1"/>
        <v>86.3587518547066</v>
      </c>
    </row>
    <row r="27" spans="1:6" s="2" customFormat="1" ht="143.25" customHeight="1">
      <c r="A27" s="50" t="s">
        <v>18</v>
      </c>
      <c r="B27" s="48">
        <v>228905.5</v>
      </c>
      <c r="C27" s="48">
        <v>87076.072</v>
      </c>
      <c r="D27" s="76">
        <v>69789.94</v>
      </c>
      <c r="E27" s="47">
        <f t="shared" si="0"/>
        <v>30.48853784640387</v>
      </c>
      <c r="F27" s="10">
        <f t="shared" si="1"/>
        <v>80.14824095418544</v>
      </c>
    </row>
    <row r="28" spans="1:6" s="2" customFormat="1" ht="327" customHeight="1">
      <c r="A28" s="51" t="s">
        <v>30</v>
      </c>
      <c r="B28" s="48">
        <v>28233.9</v>
      </c>
      <c r="C28" s="48">
        <v>23583.8</v>
      </c>
      <c r="D28" s="76">
        <v>21804.325</v>
      </c>
      <c r="E28" s="47">
        <f t="shared" si="0"/>
        <v>77.22746414770896</v>
      </c>
      <c r="F28" s="10">
        <f t="shared" si="1"/>
        <v>92.45467227503626</v>
      </c>
    </row>
    <row r="29" spans="1:6" s="2" customFormat="1" ht="93" customHeight="1">
      <c r="A29" s="50" t="s">
        <v>26</v>
      </c>
      <c r="B29" s="15">
        <v>248.1</v>
      </c>
      <c r="C29" s="48">
        <v>233</v>
      </c>
      <c r="D29" s="76">
        <v>205.1</v>
      </c>
      <c r="E29" s="47">
        <f t="shared" si="0"/>
        <v>82.66827891979041</v>
      </c>
      <c r="F29" s="10">
        <f t="shared" si="1"/>
        <v>88.02575107296137</v>
      </c>
    </row>
    <row r="30" spans="1:6" s="2" customFormat="1" ht="43.5" customHeight="1">
      <c r="A30" s="50" t="s">
        <v>6</v>
      </c>
      <c r="B30" s="15">
        <v>303329.7</v>
      </c>
      <c r="C30" s="48">
        <v>251587.6</v>
      </c>
      <c r="D30" s="76">
        <v>238712.65</v>
      </c>
      <c r="E30" s="47">
        <f t="shared" si="0"/>
        <v>78.69742066141231</v>
      </c>
      <c r="F30" s="10">
        <f t="shared" si="1"/>
        <v>94.88251805732874</v>
      </c>
    </row>
    <row r="31" spans="1:6" s="2" customFormat="1" ht="47.25" customHeight="1">
      <c r="A31" s="50" t="s">
        <v>7</v>
      </c>
      <c r="B31" s="15">
        <v>336120.4</v>
      </c>
      <c r="C31" s="48">
        <v>278394.2</v>
      </c>
      <c r="D31" s="76">
        <v>263112.45</v>
      </c>
      <c r="E31" s="47">
        <f t="shared" si="0"/>
        <v>78.27922672946956</v>
      </c>
      <c r="F31" s="10">
        <f t="shared" si="1"/>
        <v>94.51075130157166</v>
      </c>
    </row>
    <row r="32" spans="1:6" s="2" customFormat="1" ht="78" customHeight="1">
      <c r="A32" s="34" t="s">
        <v>97</v>
      </c>
      <c r="B32" s="15">
        <v>4667</v>
      </c>
      <c r="C32" s="48">
        <v>4300</v>
      </c>
      <c r="D32" s="76">
        <v>1300</v>
      </c>
      <c r="E32" s="47">
        <f t="shared" si="0"/>
        <v>27.85515320334262</v>
      </c>
      <c r="F32" s="10">
        <f t="shared" si="1"/>
        <v>30.23255813953488</v>
      </c>
    </row>
    <row r="33" spans="1:6" s="2" customFormat="1" ht="161.25" customHeight="1">
      <c r="A33" s="52" t="s">
        <v>27</v>
      </c>
      <c r="B33" s="15">
        <v>2420.9</v>
      </c>
      <c r="C33" s="48">
        <v>2027.2</v>
      </c>
      <c r="D33" s="76">
        <v>1639.547</v>
      </c>
      <c r="E33" s="47">
        <f t="shared" si="0"/>
        <v>67.7246891651865</v>
      </c>
      <c r="F33" s="10">
        <f t="shared" si="1"/>
        <v>80.87741712707182</v>
      </c>
    </row>
    <row r="34" spans="1:6" s="2" customFormat="1" ht="66.75" customHeight="1">
      <c r="A34" s="35" t="s">
        <v>91</v>
      </c>
      <c r="B34" s="15">
        <v>4649.456</v>
      </c>
      <c r="C34" s="48">
        <v>4222.2</v>
      </c>
      <c r="D34" s="76">
        <v>4222.2</v>
      </c>
      <c r="E34" s="47">
        <f t="shared" si="0"/>
        <v>90.81062386653406</v>
      </c>
      <c r="F34" s="10">
        <f t="shared" si="1"/>
        <v>100</v>
      </c>
    </row>
    <row r="35" spans="1:6" s="2" customFormat="1" ht="104.25" customHeight="1">
      <c r="A35" s="53" t="s">
        <v>81</v>
      </c>
      <c r="B35" s="15">
        <v>1703.1</v>
      </c>
      <c r="C35" s="48">
        <v>1346.38</v>
      </c>
      <c r="D35" s="76">
        <v>1176.98</v>
      </c>
      <c r="E35" s="47">
        <f t="shared" si="0"/>
        <v>69.10809699958898</v>
      </c>
      <c r="F35" s="10">
        <f t="shared" si="1"/>
        <v>87.41811375688884</v>
      </c>
    </row>
    <row r="36" spans="1:6" s="2" customFormat="1" ht="16.5" customHeight="1">
      <c r="A36" s="54" t="s">
        <v>8</v>
      </c>
      <c r="B36" s="77">
        <v>4131.494</v>
      </c>
      <c r="C36" s="48">
        <v>3877.039</v>
      </c>
      <c r="D36" s="76">
        <v>3340.105</v>
      </c>
      <c r="E36" s="47">
        <f t="shared" si="0"/>
        <v>80.84496794621995</v>
      </c>
      <c r="F36" s="10">
        <f t="shared" si="1"/>
        <v>86.15092600306575</v>
      </c>
    </row>
    <row r="37" spans="1:6" s="68" customFormat="1" ht="20.25" customHeight="1">
      <c r="A37" s="58" t="s">
        <v>19</v>
      </c>
      <c r="B37" s="13">
        <f>B24+B25</f>
        <v>2274749.3499999996</v>
      </c>
      <c r="C37" s="13">
        <f>C24+C25</f>
        <v>1796413.2789999996</v>
      </c>
      <c r="D37" s="13">
        <f>D24+D25</f>
        <v>1718654.565</v>
      </c>
      <c r="E37" s="80">
        <f t="shared" si="0"/>
        <v>75.55357978231757</v>
      </c>
      <c r="F37" s="81">
        <f t="shared" si="1"/>
        <v>95.6714462696866</v>
      </c>
    </row>
    <row r="38" spans="1:6" s="2" customFormat="1" ht="16.5" customHeight="1">
      <c r="A38" s="30" t="s">
        <v>20</v>
      </c>
      <c r="B38" s="13"/>
      <c r="C38" s="11"/>
      <c r="D38" s="78"/>
      <c r="E38" s="47"/>
      <c r="F38" s="10"/>
    </row>
    <row r="39" spans="1:6" ht="58.5" customHeight="1">
      <c r="A39" s="46" t="s">
        <v>28</v>
      </c>
      <c r="B39" s="11">
        <v>402.5</v>
      </c>
      <c r="C39" s="79">
        <v>363.7</v>
      </c>
      <c r="D39" s="79">
        <v>1032.104</v>
      </c>
      <c r="E39" s="47">
        <f t="shared" si="0"/>
        <v>256.4233540372671</v>
      </c>
      <c r="F39" s="10">
        <f t="shared" si="1"/>
        <v>283.77893868573005</v>
      </c>
    </row>
    <row r="40" spans="1:6" ht="45" customHeight="1">
      <c r="A40" s="31" t="s">
        <v>31</v>
      </c>
      <c r="B40" s="11">
        <v>2380</v>
      </c>
      <c r="C40" s="79">
        <v>1880</v>
      </c>
      <c r="D40" s="79">
        <v>3000.9</v>
      </c>
      <c r="E40" s="47">
        <f t="shared" si="0"/>
        <v>126.08823529411765</v>
      </c>
      <c r="F40" s="10">
        <f t="shared" si="1"/>
        <v>159.62234042553192</v>
      </c>
    </row>
    <row r="41" spans="1:6" ht="17.25" customHeight="1">
      <c r="A41" s="46" t="s">
        <v>9</v>
      </c>
      <c r="B41" s="11">
        <v>3420</v>
      </c>
      <c r="C41" s="79">
        <v>1990.5</v>
      </c>
      <c r="D41" s="79">
        <v>272.639</v>
      </c>
      <c r="E41" s="47">
        <f t="shared" si="0"/>
        <v>7.971900584795321</v>
      </c>
      <c r="F41" s="10">
        <f t="shared" si="1"/>
        <v>13.697010801306206</v>
      </c>
    </row>
    <row r="42" spans="1:6" ht="59.25" customHeight="1">
      <c r="A42" s="46" t="s">
        <v>75</v>
      </c>
      <c r="B42" s="11">
        <v>50.555</v>
      </c>
      <c r="C42" s="79">
        <v>50.555</v>
      </c>
      <c r="D42" s="79">
        <v>68.151</v>
      </c>
      <c r="E42" s="47">
        <f t="shared" si="0"/>
        <v>134.80565720502423</v>
      </c>
      <c r="F42" s="10">
        <f t="shared" si="1"/>
        <v>134.80565720502423</v>
      </c>
    </row>
    <row r="43" spans="1:6" ht="29.25" customHeight="1">
      <c r="A43" s="46" t="s">
        <v>10</v>
      </c>
      <c r="B43" s="11">
        <v>200</v>
      </c>
      <c r="C43" s="79">
        <v>165</v>
      </c>
      <c r="D43" s="79">
        <v>169.71</v>
      </c>
      <c r="E43" s="47">
        <f t="shared" si="0"/>
        <v>84.855</v>
      </c>
      <c r="F43" s="10">
        <f t="shared" si="1"/>
        <v>102.85454545454546</v>
      </c>
    </row>
    <row r="44" spans="1:6" s="3" customFormat="1" ht="15.75" customHeight="1">
      <c r="A44" s="28" t="s">
        <v>23</v>
      </c>
      <c r="B44" s="11"/>
      <c r="C44" s="11"/>
      <c r="D44" s="78">
        <v>-13.25</v>
      </c>
      <c r="E44" s="47"/>
      <c r="F44" s="10"/>
    </row>
    <row r="45" spans="1:6" s="3" customFormat="1" ht="316.5" customHeight="1">
      <c r="A45" s="22" t="s">
        <v>89</v>
      </c>
      <c r="B45" s="11">
        <v>35861.8</v>
      </c>
      <c r="C45" s="11">
        <v>27403.9</v>
      </c>
      <c r="D45" s="78">
        <v>10791.202</v>
      </c>
      <c r="E45" s="47">
        <f t="shared" si="0"/>
        <v>30.09107741384983</v>
      </c>
      <c r="F45" s="10">
        <f t="shared" si="1"/>
        <v>39.378343958341695</v>
      </c>
    </row>
    <row r="46" spans="1:6" s="45" customFormat="1" ht="14.25">
      <c r="A46" s="30" t="s">
        <v>11</v>
      </c>
      <c r="B46" s="13">
        <f>SUM(B39:B43)+B45</f>
        <v>42314.855</v>
      </c>
      <c r="C46" s="13">
        <f>C39+C40+C41+C42+C43+C44+C45</f>
        <v>31853.655000000002</v>
      </c>
      <c r="D46" s="13">
        <f>D39+D40+D41+D42+D43+D44+D45</f>
        <v>15321.455999999998</v>
      </c>
      <c r="E46" s="80">
        <f t="shared" si="0"/>
        <v>36.20822049372495</v>
      </c>
      <c r="F46" s="81">
        <f t="shared" si="1"/>
        <v>48.099522645046534</v>
      </c>
    </row>
    <row r="47" spans="1:6" s="45" customFormat="1" ht="14.25">
      <c r="A47" s="58" t="s">
        <v>12</v>
      </c>
      <c r="B47" s="59">
        <f>B37+B46</f>
        <v>2317064.2049999996</v>
      </c>
      <c r="C47" s="59">
        <f>C37+C46</f>
        <v>1828266.9339999997</v>
      </c>
      <c r="D47" s="59">
        <f>D37+D46</f>
        <v>1733976.021</v>
      </c>
      <c r="E47" s="80">
        <f t="shared" si="0"/>
        <v>74.83504415882167</v>
      </c>
      <c r="F47" s="81">
        <f t="shared" si="1"/>
        <v>94.84260688379328</v>
      </c>
    </row>
    <row r="48" spans="1:6" s="2" customFormat="1" ht="45" customHeight="1">
      <c r="A48" s="74" t="s">
        <v>35</v>
      </c>
      <c r="B48" s="9">
        <v>690.5</v>
      </c>
      <c r="C48" s="9">
        <v>690.5</v>
      </c>
      <c r="D48" s="9">
        <v>891.70866</v>
      </c>
      <c r="E48" s="47">
        <f t="shared" si="0"/>
        <v>129.13955973931934</v>
      </c>
      <c r="F48" s="10">
        <f t="shared" si="1"/>
        <v>129.13955973931934</v>
      </c>
    </row>
    <row r="49" spans="1:6" s="45" customFormat="1" ht="14.25">
      <c r="A49" s="71" t="s">
        <v>21</v>
      </c>
      <c r="B49" s="59">
        <f>B47+B48</f>
        <v>2317754.7049999996</v>
      </c>
      <c r="C49" s="59">
        <f>C47+C48</f>
        <v>1828957.4339999997</v>
      </c>
      <c r="D49" s="59">
        <f>D47+D48</f>
        <v>1734867.72966</v>
      </c>
      <c r="E49" s="80">
        <f t="shared" si="0"/>
        <v>74.85122243166799</v>
      </c>
      <c r="F49" s="81">
        <f t="shared" si="1"/>
        <v>94.8555552693087</v>
      </c>
    </row>
  </sheetData>
  <sheetProtection/>
  <mergeCells count="7">
    <mergeCell ref="A2:F2"/>
    <mergeCell ref="F4:F5"/>
    <mergeCell ref="A4:A5"/>
    <mergeCell ref="B4:B5"/>
    <mergeCell ref="C4:C5"/>
    <mergeCell ref="D4:D5"/>
    <mergeCell ref="E4:E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user457b</cp:lastModifiedBy>
  <cp:lastPrinted>2015-10-05T08:51:34Z</cp:lastPrinted>
  <dcterms:created xsi:type="dcterms:W3CDTF">2004-07-02T06:40:36Z</dcterms:created>
  <dcterms:modified xsi:type="dcterms:W3CDTF">2015-10-05T08:51:55Z</dcterms:modified>
  <cp:category/>
  <cp:version/>
  <cp:contentType/>
  <cp:contentStatus/>
</cp:coreProperties>
</file>