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<sst xmlns="http://schemas.openxmlformats.org/spreadsheetml/2006/main" count="98" uniqueCount="97">
  <si>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</si>
  <si>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</si>
  <si>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</si>
  <si>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</si>
  <si>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</si>
  <si>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</si>
  <si>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</si>
  <si>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</si>
  <si>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</si>
  <si>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</si>
  <si>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</si>
  <si>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</si>
  <si>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</si>
  <si>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</si>
  <si>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</si>
  <si>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</si>
  <si>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</si>
  <si>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</si>
  <si>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</si>
  <si>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</si>
  <si>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</si>
  <si>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</si>
  <si>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</si>
  <si>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</si>
  <si>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</si>
  <si>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</si>
  <si>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</si>
  <si>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</si>
  <si>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</si>
  <si>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</si>
  <si>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</si>
  <si>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</si>
  <si>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</si>
  <si>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</si>
  <si>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</si>
  <si>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</si>
  <si>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</si>
  <si>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</si>
  <si>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</si>
  <si>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</si>
  <si>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</si>
  <si>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</si>
  <si>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</si>
  <si>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</si>
  <si>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</si>
  <si>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</si>
  <si>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</si>
  <si>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</si>
  <si>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</si>
  <si>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</si>
  <si>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</si>
  <si>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</si>
  <si>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</si>
  <si>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</si>
  <si>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</si>
  <si>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</si>
  <si>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</si>
  <si>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</si>
  <si>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</si>
  <si>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</si>
  <si>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</si>
  <si>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</si>
  <si>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</si>
  <si>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</si>
  <si>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</si>
  <si>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</si>
  <si>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</si>
  <si>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</si>
  <si>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</si>
  <si>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</si>
  <si>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</si>
  <si>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</si>
  <si>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</si>
  <si>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</si>
  <si>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</si>
  <si>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</si>
  <si>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</si>
  <si>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</si>
  <si>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Процент поступлений к плану отчетного периода,              %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</si>
  <si>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</si>
  <si>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</si>
  <si>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</si>
  <si>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</si>
  <si>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</si>
  <si>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</si>
  <si>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Ежемесячная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</si>
  <si>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Щомісячна  інформація про надходження  до  міського бюджету м.Миколаєва за  
2016 рік (без власних надходжень бюджетних установ)</t>
  </si>
  <si>
    <t>Процент поступлений до годовых сумм,                 %</t>
  </si>
  <si>
    <t>Відсоток            надходжень до річних показників,%</t>
  </si>
  <si>
    <t>Возврат средств, предоставленных для кредитования граждан на строительство жилья</t>
  </si>
  <si>
    <t>План на січень - травень  з урахуванням змін, тис. грн.</t>
  </si>
  <si>
    <t xml:space="preserve">Надійшло січень-травень      тис. грн. </t>
  </si>
  <si>
    <t>в 5,2р.б.</t>
  </si>
  <si>
    <t>в 5,8 р.б.</t>
  </si>
  <si>
    <t>в 5,2 р.б.</t>
  </si>
  <si>
    <t>План на январь -май с учетом изменений, тыс. грн.</t>
  </si>
  <si>
    <t xml:space="preserve">Поступило            январь-май,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</si>
</sst>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5" zoomScaleSheetLayoutView="75" zoomScalePageLayoutView="0" workbookViewId="0" topLeftCell="A35">
      <selection activeCell="F44" sqref="F44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70"/>
      <c r="C1" s="12"/>
      <c r="D1" s="12"/>
      <c r="E1" s="12"/>
      <c r="F1" s="6"/>
      <c r="G1" s="13"/>
    </row>
    <row r="2" spans="1:7" ht="26.25" customHeight="1">
      <c r="A2" s="92" t="s">
        <v>86</v>
      </c>
      <c r="B2" s="92"/>
      <c r="C2" s="92"/>
      <c r="D2" s="92"/>
      <c r="E2" s="92"/>
      <c r="F2" s="93"/>
      <c r="G2" s="13"/>
    </row>
    <row r="3" spans="1:7" ht="15">
      <c r="A3" s="3"/>
      <c r="B3" s="71"/>
      <c r="C3" s="7"/>
      <c r="D3" s="8"/>
      <c r="E3" s="8"/>
      <c r="F3" s="6"/>
      <c r="G3" s="13"/>
    </row>
    <row r="4" spans="1:7" ht="27" customHeight="1">
      <c r="A4" s="94" t="s">
        <v>29</v>
      </c>
      <c r="B4" s="97" t="s">
        <v>74</v>
      </c>
      <c r="C4" s="95" t="s">
        <v>90</v>
      </c>
      <c r="D4" s="94" t="s">
        <v>91</v>
      </c>
      <c r="E4" s="98" t="s">
        <v>88</v>
      </c>
      <c r="F4" s="96" t="s">
        <v>30</v>
      </c>
      <c r="G4" s="13"/>
    </row>
    <row r="5" spans="1:7" ht="37.5" customHeight="1">
      <c r="A5" s="94"/>
      <c r="B5" s="97"/>
      <c r="C5" s="95"/>
      <c r="D5" s="94"/>
      <c r="E5" s="98"/>
      <c r="F5" s="96"/>
      <c r="G5" s="13"/>
    </row>
    <row r="6" spans="1:7" ht="15">
      <c r="A6" s="17" t="s">
        <v>31</v>
      </c>
      <c r="B6" s="72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324109.8</v>
      </c>
      <c r="D7" s="50">
        <v>371160.417</v>
      </c>
      <c r="E7" s="81">
        <f>D7/B7*100</f>
        <v>42.17732011363636</v>
      </c>
      <c r="F7" s="9">
        <f>D7/C7*100</f>
        <v>114.51687576247309</v>
      </c>
      <c r="G7" s="13"/>
    </row>
    <row r="8" spans="1:7" ht="15">
      <c r="A8" s="25" t="s">
        <v>70</v>
      </c>
      <c r="B8" s="69">
        <v>2400</v>
      </c>
      <c r="C8" s="61">
        <v>1220.4</v>
      </c>
      <c r="D8" s="50">
        <v>1027.362</v>
      </c>
      <c r="E8" s="81">
        <f aca="true" t="shared" si="0" ref="E8:E45">D8/B8*100</f>
        <v>42.80675000000001</v>
      </c>
      <c r="F8" s="9">
        <f aca="true" t="shared" si="1" ref="F8:F24">D8/C8*100</f>
        <v>84.18239921337266</v>
      </c>
      <c r="G8" s="13"/>
    </row>
    <row r="9" spans="1:7" ht="45">
      <c r="A9" s="24" t="s">
        <v>33</v>
      </c>
      <c r="B9" s="59">
        <v>118000</v>
      </c>
      <c r="C9" s="61">
        <v>48500</v>
      </c>
      <c r="D9" s="50">
        <v>60835.898</v>
      </c>
      <c r="E9" s="81">
        <f t="shared" si="0"/>
        <v>51.55584576271186</v>
      </c>
      <c r="F9" s="9">
        <f t="shared" si="1"/>
        <v>125.43484123711342</v>
      </c>
      <c r="G9" s="13"/>
    </row>
    <row r="10" spans="1:7" ht="15">
      <c r="A10" s="25" t="s">
        <v>61</v>
      </c>
      <c r="B10" s="69">
        <f>B11+B15+B17</f>
        <v>391790</v>
      </c>
      <c r="C10" s="61">
        <f>C11+C15+C17</f>
        <v>159854.45</v>
      </c>
      <c r="D10" s="10">
        <f>D11+D15+D16+D17</f>
        <v>187354.696</v>
      </c>
      <c r="E10" s="81">
        <f t="shared" si="0"/>
        <v>47.82018326144108</v>
      </c>
      <c r="F10" s="9">
        <f t="shared" si="1"/>
        <v>117.20330338004352</v>
      </c>
      <c r="G10" s="13"/>
    </row>
    <row r="11" spans="1:7" s="46" customFormat="1" ht="15">
      <c r="A11" s="20" t="s">
        <v>34</v>
      </c>
      <c r="B11" s="77">
        <f>SUM(B12:B14)</f>
        <v>245165</v>
      </c>
      <c r="C11" s="78">
        <f>C12+C13+C14</f>
        <v>93938</v>
      </c>
      <c r="D11" s="40">
        <f>D12+D13+D14</f>
        <v>103964.561</v>
      </c>
      <c r="E11" s="81">
        <f t="shared" si="0"/>
        <v>42.40595558093529</v>
      </c>
      <c r="F11" s="79">
        <f t="shared" si="1"/>
        <v>110.67359428559263</v>
      </c>
      <c r="G11" s="45"/>
    </row>
    <row r="12" spans="1:7" s="46" customFormat="1" ht="30">
      <c r="A12" s="20" t="s">
        <v>63</v>
      </c>
      <c r="B12" s="77">
        <v>15570</v>
      </c>
      <c r="C12" s="78">
        <v>6950</v>
      </c>
      <c r="D12" s="51">
        <v>8962.133</v>
      </c>
      <c r="E12" s="81">
        <f t="shared" si="0"/>
        <v>57.56026332691072</v>
      </c>
      <c r="F12" s="79">
        <f t="shared" si="1"/>
        <v>128.95155395683452</v>
      </c>
      <c r="G12" s="45"/>
    </row>
    <row r="13" spans="1:7" s="46" customFormat="1" ht="15">
      <c r="A13" s="20" t="s">
        <v>35</v>
      </c>
      <c r="B13" s="77">
        <v>224600</v>
      </c>
      <c r="C13" s="78">
        <v>86550</v>
      </c>
      <c r="D13" s="51">
        <v>94570.684</v>
      </c>
      <c r="E13" s="81">
        <f t="shared" si="0"/>
        <v>42.10627070347284</v>
      </c>
      <c r="F13" s="79">
        <f t="shared" si="1"/>
        <v>109.26711034084344</v>
      </c>
      <c r="G13" s="45"/>
    </row>
    <row r="14" spans="1:7" s="46" customFormat="1" ht="15">
      <c r="A14" s="20" t="s">
        <v>36</v>
      </c>
      <c r="B14" s="77">
        <v>4995</v>
      </c>
      <c r="C14" s="78">
        <v>438</v>
      </c>
      <c r="D14" s="51">
        <v>431.744</v>
      </c>
      <c r="E14" s="81">
        <f t="shared" si="0"/>
        <v>8.643523523523525</v>
      </c>
      <c r="F14" s="79">
        <f t="shared" si="1"/>
        <v>98.5716894977169</v>
      </c>
      <c r="G14" s="45"/>
    </row>
    <row r="15" spans="1:7" s="46" customFormat="1" ht="15">
      <c r="A15" s="23" t="s">
        <v>37</v>
      </c>
      <c r="B15" s="77">
        <v>195</v>
      </c>
      <c r="C15" s="78">
        <v>86.45</v>
      </c>
      <c r="D15" s="51">
        <v>112.981</v>
      </c>
      <c r="E15" s="81">
        <f t="shared" si="0"/>
        <v>57.93897435897436</v>
      </c>
      <c r="F15" s="79">
        <f t="shared" si="1"/>
        <v>130.68941584731058</v>
      </c>
      <c r="G15" s="45"/>
    </row>
    <row r="16" spans="1:7" s="46" customFormat="1" ht="45">
      <c r="A16" s="23" t="s">
        <v>72</v>
      </c>
      <c r="B16" s="77"/>
      <c r="C16" s="78"/>
      <c r="D16" s="51">
        <v>-74.096</v>
      </c>
      <c r="E16" s="81"/>
      <c r="F16" s="79"/>
      <c r="G16" s="45"/>
    </row>
    <row r="17" spans="1:7" s="46" customFormat="1" ht="15">
      <c r="A17" s="23" t="s">
        <v>38</v>
      </c>
      <c r="B17" s="77">
        <v>146430</v>
      </c>
      <c r="C17" s="78">
        <v>65830</v>
      </c>
      <c r="D17" s="51">
        <v>83351.25</v>
      </c>
      <c r="E17" s="81">
        <f t="shared" si="0"/>
        <v>56.92224953902889</v>
      </c>
      <c r="F17" s="79">
        <f t="shared" si="1"/>
        <v>126.6159046027647</v>
      </c>
      <c r="G17" s="45"/>
    </row>
    <row r="18" spans="1:7" ht="15">
      <c r="A18" s="24" t="s">
        <v>40</v>
      </c>
      <c r="B18" s="59">
        <v>150</v>
      </c>
      <c r="C18" s="61">
        <v>59</v>
      </c>
      <c r="D18" s="50">
        <v>-189.055</v>
      </c>
      <c r="E18" s="81"/>
      <c r="F18" s="9"/>
      <c r="G18" s="13"/>
    </row>
    <row r="19" spans="1:7" ht="30">
      <c r="A19" s="24" t="s">
        <v>41</v>
      </c>
      <c r="B19" s="59">
        <v>14210</v>
      </c>
      <c r="C19" s="61">
        <v>5380</v>
      </c>
      <c r="D19" s="50">
        <v>5313.879</v>
      </c>
      <c r="E19" s="81">
        <f t="shared" si="0"/>
        <v>37.395348346235046</v>
      </c>
      <c r="F19" s="9">
        <f t="shared" si="1"/>
        <v>98.77098513011153</v>
      </c>
      <c r="G19" s="13"/>
    </row>
    <row r="20" spans="1:7" ht="60">
      <c r="A20" s="24" t="s">
        <v>42</v>
      </c>
      <c r="B20" s="59">
        <v>7400</v>
      </c>
      <c r="C20" s="61">
        <v>3000</v>
      </c>
      <c r="D20" s="50">
        <v>4555.391</v>
      </c>
      <c r="E20" s="81">
        <f t="shared" si="0"/>
        <v>61.55933783783784</v>
      </c>
      <c r="F20" s="9">
        <f t="shared" si="1"/>
        <v>151.84636666666665</v>
      </c>
      <c r="G20" s="13"/>
    </row>
    <row r="21" spans="1:7" ht="15">
      <c r="A21" s="24" t="s">
        <v>43</v>
      </c>
      <c r="B21" s="59">
        <v>5800</v>
      </c>
      <c r="C21" s="61">
        <v>2474</v>
      </c>
      <c r="D21" s="50">
        <v>2144.69</v>
      </c>
      <c r="E21" s="81">
        <f t="shared" si="0"/>
        <v>36.977413793103445</v>
      </c>
      <c r="F21" s="9">
        <f t="shared" si="1"/>
        <v>86.68916734033954</v>
      </c>
      <c r="G21" s="13"/>
    </row>
    <row r="22" spans="1:7" ht="30">
      <c r="A22" s="24" t="s">
        <v>81</v>
      </c>
      <c r="B22" s="59"/>
      <c r="C22" s="61"/>
      <c r="D22" s="50">
        <v>6368.852</v>
      </c>
      <c r="E22" s="81"/>
      <c r="F22" s="9"/>
      <c r="G22" s="13"/>
    </row>
    <row r="23" spans="1:7" ht="15">
      <c r="A23" s="25" t="s">
        <v>44</v>
      </c>
      <c r="B23" s="59">
        <v>3430</v>
      </c>
      <c r="C23" s="61">
        <v>1320</v>
      </c>
      <c r="D23" s="66">
        <v>2205.65</v>
      </c>
      <c r="E23" s="81">
        <f t="shared" si="0"/>
        <v>64.30466472303206</v>
      </c>
      <c r="F23" s="9">
        <f t="shared" si="1"/>
        <v>167.094696969697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545917.65</v>
      </c>
      <c r="D24" s="49">
        <f>D7+D8+D9+D10+D18+D19+D20+D21+D23+D22</f>
        <v>640777.7799999998</v>
      </c>
      <c r="E24" s="82">
        <f t="shared" si="0"/>
        <v>45.02436655939514</v>
      </c>
      <c r="F24" s="60">
        <f t="shared" si="1"/>
        <v>117.37627094489432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577862.095</v>
      </c>
      <c r="D25" s="61">
        <f>SUM(D26:D32)</f>
        <v>570593.2</v>
      </c>
      <c r="E25" s="81">
        <f t="shared" si="0"/>
        <v>44.434866424867344</v>
      </c>
      <c r="F25" s="9">
        <f aca="true" t="shared" si="2" ref="F25:F33">D25/C25*100</f>
        <v>98.74210558835841</v>
      </c>
      <c r="G25" s="33"/>
    </row>
    <row r="26" spans="1:7" ht="126" customHeight="1">
      <c r="A26" s="30" t="s">
        <v>47</v>
      </c>
      <c r="B26" s="77">
        <v>424514.7</v>
      </c>
      <c r="C26" s="80">
        <v>182568.768</v>
      </c>
      <c r="D26" s="57">
        <v>182568.737</v>
      </c>
      <c r="E26" s="81">
        <f t="shared" si="0"/>
        <v>43.00645819803177</v>
      </c>
      <c r="F26" s="79">
        <f t="shared" si="2"/>
        <v>99.99998302009683</v>
      </c>
      <c r="G26" s="33"/>
    </row>
    <row r="27" spans="1:7" ht="143.25" customHeight="1">
      <c r="A27" s="30" t="s">
        <v>48</v>
      </c>
      <c r="B27" s="77">
        <v>214793.2</v>
      </c>
      <c r="C27" s="80">
        <v>132413.5</v>
      </c>
      <c r="D27" s="57">
        <v>125434.483</v>
      </c>
      <c r="E27" s="81">
        <f t="shared" si="0"/>
        <v>58.39779052595705</v>
      </c>
      <c r="F27" s="79">
        <f t="shared" si="2"/>
        <v>94.72937653638034</v>
      </c>
      <c r="G27" s="33"/>
    </row>
    <row r="28" spans="1:7" ht="75">
      <c r="A28" s="30" t="s">
        <v>49</v>
      </c>
      <c r="B28" s="77">
        <v>291.9</v>
      </c>
      <c r="C28" s="78">
        <v>207.159</v>
      </c>
      <c r="D28" s="57">
        <v>207.159</v>
      </c>
      <c r="E28" s="81">
        <f t="shared" si="0"/>
        <v>70.96916752312437</v>
      </c>
      <c r="F28" s="79">
        <f t="shared" si="2"/>
        <v>100</v>
      </c>
      <c r="G28" s="33"/>
    </row>
    <row r="29" spans="1:7" ht="30">
      <c r="A29" s="30" t="s">
        <v>50</v>
      </c>
      <c r="B29" s="77">
        <v>308428.4</v>
      </c>
      <c r="C29" s="78">
        <v>127146</v>
      </c>
      <c r="D29" s="57">
        <v>127146</v>
      </c>
      <c r="E29" s="81">
        <f t="shared" si="0"/>
        <v>41.223830230938525</v>
      </c>
      <c r="F29" s="79">
        <f t="shared" si="2"/>
        <v>100</v>
      </c>
      <c r="G29" s="33"/>
    </row>
    <row r="30" spans="1:7" ht="30">
      <c r="A30" s="30" t="s">
        <v>51</v>
      </c>
      <c r="B30" s="77">
        <v>329161.333</v>
      </c>
      <c r="C30" s="78">
        <v>132200.938</v>
      </c>
      <c r="D30" s="57">
        <v>132200.938</v>
      </c>
      <c r="E30" s="81">
        <f t="shared" si="0"/>
        <v>40.16296106079994</v>
      </c>
      <c r="F30" s="79">
        <f t="shared" si="2"/>
        <v>100</v>
      </c>
      <c r="G30" s="33"/>
    </row>
    <row r="31" spans="1:7" ht="152.25" customHeight="1">
      <c r="A31" s="31" t="s">
        <v>52</v>
      </c>
      <c r="B31" s="77">
        <v>3174.2</v>
      </c>
      <c r="C31" s="78">
        <v>1223.6</v>
      </c>
      <c r="D31" s="57">
        <v>1113.372</v>
      </c>
      <c r="E31" s="81">
        <f t="shared" si="0"/>
        <v>35.07567261042153</v>
      </c>
      <c r="F31" s="79">
        <f t="shared" si="2"/>
        <v>90.99150049035633</v>
      </c>
      <c r="G31" s="33"/>
    </row>
    <row r="32" spans="1:7" ht="15">
      <c r="A32" s="32" t="s">
        <v>53</v>
      </c>
      <c r="B32" s="77">
        <v>3747.7</v>
      </c>
      <c r="C32" s="80">
        <v>2102.13</v>
      </c>
      <c r="D32" s="57">
        <v>1922.511</v>
      </c>
      <c r="E32" s="81">
        <f t="shared" si="0"/>
        <v>51.29842303279345</v>
      </c>
      <c r="F32" s="79">
        <f t="shared" si="2"/>
        <v>91.45538097072968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1123779.745</v>
      </c>
      <c r="D33" s="11">
        <f>D24+D25</f>
        <v>1211370.9799999997</v>
      </c>
      <c r="E33" s="82">
        <f t="shared" si="0"/>
        <v>44.744757259385885</v>
      </c>
      <c r="F33" s="60">
        <f t="shared" si="2"/>
        <v>107.7943418529936</v>
      </c>
      <c r="G33" s="36"/>
    </row>
    <row r="34" spans="1:7" ht="15">
      <c r="A34" s="27" t="s">
        <v>55</v>
      </c>
      <c r="B34" s="59"/>
      <c r="C34" s="62"/>
      <c r="D34" s="58"/>
      <c r="E34" s="81"/>
      <c r="F34" s="9"/>
      <c r="G34" s="33"/>
    </row>
    <row r="35" spans="1:7" ht="15">
      <c r="A35" s="24" t="s">
        <v>39</v>
      </c>
      <c r="B35" s="59">
        <v>620</v>
      </c>
      <c r="C35" s="61">
        <v>364.35</v>
      </c>
      <c r="D35" s="58">
        <v>359.284</v>
      </c>
      <c r="E35" s="81">
        <f t="shared" si="0"/>
        <v>57.94903225806451</v>
      </c>
      <c r="F35" s="9">
        <f>D35/C35*100</f>
        <v>98.60957870179772</v>
      </c>
      <c r="G35" s="33"/>
    </row>
    <row r="36" spans="1:7" ht="60">
      <c r="A36" s="24" t="s">
        <v>56</v>
      </c>
      <c r="B36" s="59">
        <v>1500</v>
      </c>
      <c r="C36" s="61">
        <v>464.4</v>
      </c>
      <c r="D36" s="59">
        <v>135.542</v>
      </c>
      <c r="E36" s="81">
        <f t="shared" si="0"/>
        <v>9.036133333333334</v>
      </c>
      <c r="F36" s="9">
        <f>D36/C36*100</f>
        <v>29.18647717484927</v>
      </c>
      <c r="G36" s="33"/>
    </row>
    <row r="37" spans="1:7" ht="60">
      <c r="A37" s="29" t="s">
        <v>66</v>
      </c>
      <c r="B37" s="59">
        <v>70</v>
      </c>
      <c r="C37" s="61">
        <v>22.5</v>
      </c>
      <c r="D37" s="59">
        <v>38.447</v>
      </c>
      <c r="E37" s="81">
        <f t="shared" si="0"/>
        <v>54.924285714285716</v>
      </c>
      <c r="F37" s="9">
        <f>D37/C37*100</f>
        <v>170.87555555555556</v>
      </c>
      <c r="G37" s="33"/>
    </row>
    <row r="38" spans="1:7" ht="36" customHeight="1">
      <c r="A38" s="24" t="s">
        <v>57</v>
      </c>
      <c r="B38" s="59">
        <v>165</v>
      </c>
      <c r="C38" s="61">
        <v>147.5</v>
      </c>
      <c r="D38" s="59">
        <v>858.047</v>
      </c>
      <c r="E38" s="83" t="s">
        <v>92</v>
      </c>
      <c r="F38" s="9" t="s">
        <v>93</v>
      </c>
      <c r="G38" s="33"/>
    </row>
    <row r="39" spans="1:7" ht="38.25" customHeight="1">
      <c r="A39" s="68" t="s">
        <v>75</v>
      </c>
      <c r="B39" s="59">
        <v>2300</v>
      </c>
      <c r="C39" s="61">
        <v>460</v>
      </c>
      <c r="D39" s="59">
        <v>460.6</v>
      </c>
      <c r="E39" s="81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79</v>
      </c>
      <c r="B40" s="29"/>
      <c r="C40" s="24"/>
      <c r="D40" s="39">
        <v>57.559</v>
      </c>
      <c r="E40" s="81"/>
      <c r="F40" s="9"/>
      <c r="G40" s="33"/>
    </row>
    <row r="41" spans="1:7" s="53" customFormat="1" ht="48" customHeight="1">
      <c r="A41" s="76" t="s">
        <v>84</v>
      </c>
      <c r="B41" s="59"/>
      <c r="C41" s="61"/>
      <c r="D41" s="59">
        <v>-31.347</v>
      </c>
      <c r="E41" s="81"/>
      <c r="F41" s="9"/>
      <c r="G41" s="52"/>
    </row>
    <row r="42" spans="1:6" s="52" customFormat="1" ht="24.75" customHeight="1">
      <c r="A42" s="74" t="s">
        <v>58</v>
      </c>
      <c r="B42" s="49">
        <f>SUM(B35:B39)</f>
        <v>4655</v>
      </c>
      <c r="C42" s="49">
        <f>SUM(C35:C39)</f>
        <v>1458.75</v>
      </c>
      <c r="D42" s="49">
        <f>SUM(D35:D41)</f>
        <v>1878.132</v>
      </c>
      <c r="E42" s="82">
        <f t="shared" si="0"/>
        <v>40.34655209452202</v>
      </c>
      <c r="F42" s="75">
        <f>D42/C42*100</f>
        <v>128.74940874035988</v>
      </c>
    </row>
    <row r="43" spans="1:6" s="64" customFormat="1" ht="27" customHeight="1">
      <c r="A43" s="74" t="s">
        <v>59</v>
      </c>
      <c r="B43" s="49">
        <f>B33+B42</f>
        <v>2711946.433</v>
      </c>
      <c r="C43" s="49">
        <f>C33+C42</f>
        <v>1125238.495</v>
      </c>
      <c r="D43" s="49">
        <f>D33+D42</f>
        <v>1213249.1119999997</v>
      </c>
      <c r="E43" s="82">
        <f t="shared" si="0"/>
        <v>44.73720783112532</v>
      </c>
      <c r="F43" s="75">
        <f>D43/C43*100</f>
        <v>107.82150783065767</v>
      </c>
    </row>
    <row r="44" spans="1:6" s="85" customFormat="1" ht="52.5" customHeight="1">
      <c r="A44" s="91" t="s">
        <v>65</v>
      </c>
      <c r="B44" s="88">
        <v>705.5</v>
      </c>
      <c r="C44" s="61">
        <v>405.5</v>
      </c>
      <c r="D44" s="61">
        <v>487.623</v>
      </c>
      <c r="E44" s="89">
        <f t="shared" si="0"/>
        <v>69.1173635719348</v>
      </c>
      <c r="F44" s="90">
        <f>D44/C44*100</f>
        <v>120.25228113440195</v>
      </c>
    </row>
    <row r="45" spans="1:7" ht="14.25">
      <c r="A45" s="26" t="s">
        <v>60</v>
      </c>
      <c r="B45" s="49">
        <f>B43+B44</f>
        <v>2712651.933</v>
      </c>
      <c r="C45" s="63">
        <f>C43+C44</f>
        <v>1125643.995</v>
      </c>
      <c r="D45" s="49">
        <f>D43+D44</f>
        <v>1213736.7349999996</v>
      </c>
      <c r="E45" s="82">
        <f t="shared" si="0"/>
        <v>44.74354856347873</v>
      </c>
      <c r="F45" s="75">
        <f>D45/C45*100</f>
        <v>107.82598587042607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3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31">
      <selection activeCell="F42" sqref="F42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92" t="s">
        <v>85</v>
      </c>
      <c r="B2" s="92"/>
      <c r="C2" s="92"/>
      <c r="D2" s="92"/>
      <c r="E2" s="92"/>
      <c r="F2" s="93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1" t="s">
        <v>12</v>
      </c>
      <c r="B4" s="105" t="s">
        <v>77</v>
      </c>
      <c r="C4" s="103" t="s">
        <v>95</v>
      </c>
      <c r="D4" s="101" t="s">
        <v>96</v>
      </c>
      <c r="E4" s="99" t="s">
        <v>87</v>
      </c>
      <c r="F4" s="99" t="s">
        <v>78</v>
      </c>
    </row>
    <row r="5" spans="1:6" ht="69.75" customHeight="1">
      <c r="A5" s="102"/>
      <c r="B5" s="106"/>
      <c r="C5" s="104"/>
      <c r="D5" s="102"/>
      <c r="E5" s="100"/>
      <c r="F5" s="100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324109.8</v>
      </c>
      <c r="D7" s="50">
        <v>371160.417</v>
      </c>
      <c r="E7" s="81">
        <f>D7/B7*100</f>
        <v>42.17732011363636</v>
      </c>
      <c r="F7" s="9">
        <f>D7/C7*100</f>
        <v>114.51687576247309</v>
      </c>
    </row>
    <row r="8" spans="1:6" ht="16.5" customHeight="1">
      <c r="A8" s="18" t="s">
        <v>1</v>
      </c>
      <c r="B8" s="69">
        <v>2400</v>
      </c>
      <c r="C8" s="61">
        <v>1220.4</v>
      </c>
      <c r="D8" s="50">
        <v>1027.362</v>
      </c>
      <c r="E8" s="81">
        <f aca="true" t="shared" si="0" ref="E8:E45">D8/B8*100</f>
        <v>42.80675000000001</v>
      </c>
      <c r="F8" s="9">
        <f aca="true" t="shared" si="1" ref="F8:F21">D8/C8*100</f>
        <v>84.18239921337266</v>
      </c>
    </row>
    <row r="9" spans="1:6" ht="40.5" customHeight="1">
      <c r="A9" s="19" t="s">
        <v>27</v>
      </c>
      <c r="B9" s="59">
        <v>118000</v>
      </c>
      <c r="C9" s="61">
        <v>48500</v>
      </c>
      <c r="D9" s="50">
        <v>60835.898</v>
      </c>
      <c r="E9" s="81">
        <f t="shared" si="0"/>
        <v>51.55584576271186</v>
      </c>
      <c r="F9" s="9">
        <f t="shared" si="1"/>
        <v>125.43484123711342</v>
      </c>
    </row>
    <row r="10" spans="1:6" s="3" customFormat="1" ht="17.25" customHeight="1">
      <c r="A10" s="8" t="s">
        <v>62</v>
      </c>
      <c r="B10" s="69">
        <f>B11+B15+B17</f>
        <v>391790</v>
      </c>
      <c r="C10" s="61">
        <f>C11+C15+C17</f>
        <v>159854.45</v>
      </c>
      <c r="D10" s="10">
        <f>D11+D15+D16+D17</f>
        <v>187354.696</v>
      </c>
      <c r="E10" s="81">
        <f t="shared" si="0"/>
        <v>47.82018326144108</v>
      </c>
      <c r="F10" s="9">
        <f t="shared" si="1"/>
        <v>117.20330338004352</v>
      </c>
    </row>
    <row r="11" spans="1:6" s="47" customFormat="1" ht="15">
      <c r="A11" s="20" t="s">
        <v>67</v>
      </c>
      <c r="B11" s="77">
        <f>SUM(B12:B14)</f>
        <v>245165</v>
      </c>
      <c r="C11" s="78">
        <f>C12+C13+C14</f>
        <v>93938</v>
      </c>
      <c r="D11" s="40">
        <f>D12+D13+D14</f>
        <v>103964.561</v>
      </c>
      <c r="E11" s="84">
        <f t="shared" si="0"/>
        <v>42.40595558093529</v>
      </c>
      <c r="F11" s="79">
        <f t="shared" si="1"/>
        <v>110.67359428559263</v>
      </c>
    </row>
    <row r="12" spans="1:6" s="47" customFormat="1" ht="30">
      <c r="A12" s="21" t="s">
        <v>26</v>
      </c>
      <c r="B12" s="77">
        <v>15570</v>
      </c>
      <c r="C12" s="78">
        <v>6950</v>
      </c>
      <c r="D12" s="51">
        <v>8962.133</v>
      </c>
      <c r="E12" s="84">
        <f t="shared" si="0"/>
        <v>57.56026332691072</v>
      </c>
      <c r="F12" s="79">
        <f t="shared" si="1"/>
        <v>128.95155395683452</v>
      </c>
    </row>
    <row r="13" spans="1:6" s="47" customFormat="1" ht="15">
      <c r="A13" s="22" t="s">
        <v>69</v>
      </c>
      <c r="B13" s="77">
        <v>224600</v>
      </c>
      <c r="C13" s="78">
        <v>86550</v>
      </c>
      <c r="D13" s="51">
        <v>94570.684</v>
      </c>
      <c r="E13" s="84">
        <f t="shared" si="0"/>
        <v>42.10627070347284</v>
      </c>
      <c r="F13" s="79">
        <f t="shared" si="1"/>
        <v>109.26711034084344</v>
      </c>
    </row>
    <row r="14" spans="1:6" s="47" customFormat="1" ht="15">
      <c r="A14" s="20" t="s">
        <v>19</v>
      </c>
      <c r="B14" s="77">
        <v>4995</v>
      </c>
      <c r="C14" s="78">
        <v>438</v>
      </c>
      <c r="D14" s="51">
        <v>431.744</v>
      </c>
      <c r="E14" s="84">
        <f t="shared" si="0"/>
        <v>8.643523523523525</v>
      </c>
      <c r="F14" s="79">
        <f t="shared" si="1"/>
        <v>98.5716894977169</v>
      </c>
    </row>
    <row r="15" spans="1:6" s="47" customFormat="1" ht="15">
      <c r="A15" s="23" t="s">
        <v>2</v>
      </c>
      <c r="B15" s="77">
        <v>195</v>
      </c>
      <c r="C15" s="78">
        <v>86.45</v>
      </c>
      <c r="D15" s="51">
        <v>112.981</v>
      </c>
      <c r="E15" s="84">
        <f t="shared" si="0"/>
        <v>57.93897435897436</v>
      </c>
      <c r="F15" s="79">
        <f t="shared" si="1"/>
        <v>130.68941584731058</v>
      </c>
    </row>
    <row r="16" spans="1:6" s="47" customFormat="1" ht="60">
      <c r="A16" s="23" t="s">
        <v>71</v>
      </c>
      <c r="B16" s="77"/>
      <c r="C16" s="78"/>
      <c r="D16" s="51">
        <v>-74.096</v>
      </c>
      <c r="E16" s="84"/>
      <c r="F16" s="79"/>
    </row>
    <row r="17" spans="1:6" s="47" customFormat="1" ht="15">
      <c r="A17" s="23" t="s">
        <v>21</v>
      </c>
      <c r="B17" s="77">
        <v>146430</v>
      </c>
      <c r="C17" s="78">
        <v>65830</v>
      </c>
      <c r="D17" s="51">
        <v>83351.25</v>
      </c>
      <c r="E17" s="84">
        <f t="shared" si="0"/>
        <v>56.92224953902889</v>
      </c>
      <c r="F17" s="79">
        <f t="shared" si="1"/>
        <v>126.6159046027647</v>
      </c>
    </row>
    <row r="18" spans="1:6" ht="16.5" customHeight="1">
      <c r="A18" s="18" t="s">
        <v>13</v>
      </c>
      <c r="B18" s="59">
        <v>150</v>
      </c>
      <c r="C18" s="61">
        <v>59</v>
      </c>
      <c r="D18" s="50">
        <v>-189.055</v>
      </c>
      <c r="E18" s="81"/>
      <c r="F18" s="9"/>
    </row>
    <row r="19" spans="1:6" ht="28.5" customHeight="1">
      <c r="A19" s="24" t="s">
        <v>3</v>
      </c>
      <c r="B19" s="59">
        <v>14210</v>
      </c>
      <c r="C19" s="61">
        <v>5380</v>
      </c>
      <c r="D19" s="50">
        <v>5313.879</v>
      </c>
      <c r="E19" s="81">
        <f t="shared" si="0"/>
        <v>37.395348346235046</v>
      </c>
      <c r="F19" s="9">
        <f t="shared" si="1"/>
        <v>98.77098513011153</v>
      </c>
    </row>
    <row r="20" spans="1:6" ht="77.25" customHeight="1">
      <c r="A20" s="24" t="s">
        <v>28</v>
      </c>
      <c r="B20" s="59">
        <v>7400</v>
      </c>
      <c r="C20" s="61">
        <v>3000</v>
      </c>
      <c r="D20" s="50">
        <v>4555.391</v>
      </c>
      <c r="E20" s="81">
        <f t="shared" si="0"/>
        <v>61.55933783783784</v>
      </c>
      <c r="F20" s="9">
        <f t="shared" si="1"/>
        <v>151.84636666666665</v>
      </c>
    </row>
    <row r="21" spans="1:6" ht="15" customHeight="1">
      <c r="A21" s="24" t="s">
        <v>4</v>
      </c>
      <c r="B21" s="59">
        <v>5800</v>
      </c>
      <c r="C21" s="61">
        <v>2474</v>
      </c>
      <c r="D21" s="50">
        <v>2144.69</v>
      </c>
      <c r="E21" s="81">
        <f t="shared" si="0"/>
        <v>36.977413793103445</v>
      </c>
      <c r="F21" s="9">
        <f t="shared" si="1"/>
        <v>86.68916734033954</v>
      </c>
    </row>
    <row r="22" spans="1:6" ht="33.75" customHeight="1">
      <c r="A22" s="24" t="s">
        <v>82</v>
      </c>
      <c r="B22" s="59"/>
      <c r="C22" s="61"/>
      <c r="D22" s="50">
        <v>6368.852</v>
      </c>
      <c r="E22" s="81"/>
      <c r="F22" s="9"/>
    </row>
    <row r="23" spans="1:6" ht="15" customHeight="1">
      <c r="A23" s="25" t="s">
        <v>20</v>
      </c>
      <c r="B23" s="59">
        <v>3430</v>
      </c>
      <c r="C23" s="61">
        <v>1320</v>
      </c>
      <c r="D23" s="66">
        <v>2205.65</v>
      </c>
      <c r="E23" s="81">
        <f t="shared" si="0"/>
        <v>64.30466472303206</v>
      </c>
      <c r="F23" s="9">
        <f aca="true" t="shared" si="2" ref="F23:F33">D23/C23*100</f>
        <v>167.094696969697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67">
        <f>C7+C8+C9+C10+C18+C19+C20+C21+C23+C22</f>
        <v>545917.65</v>
      </c>
      <c r="D24" s="67">
        <f>D7+D8+D9+D10+D18+D19+D20+D21+D23+D22</f>
        <v>640777.7799999998</v>
      </c>
      <c r="E24" s="82">
        <f t="shared" si="0"/>
        <v>45.02436655939514</v>
      </c>
      <c r="F24" s="60">
        <f t="shared" si="2"/>
        <v>117.37627094489432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577862.095</v>
      </c>
      <c r="D25" s="61">
        <f>SUM(D26:D32)</f>
        <v>570593.2</v>
      </c>
      <c r="E25" s="81">
        <f t="shared" si="0"/>
        <v>44.434866424867344</v>
      </c>
      <c r="F25" s="9">
        <f t="shared" si="2"/>
        <v>98.74210558835841</v>
      </c>
    </row>
    <row r="26" spans="1:6" s="2" customFormat="1" ht="135.75" customHeight="1">
      <c r="A26" s="42" t="s">
        <v>22</v>
      </c>
      <c r="B26" s="77">
        <v>424514.7</v>
      </c>
      <c r="C26" s="80">
        <v>182568.768</v>
      </c>
      <c r="D26" s="57">
        <v>182568.737</v>
      </c>
      <c r="E26" s="84">
        <f t="shared" si="0"/>
        <v>43.00645819803177</v>
      </c>
      <c r="F26" s="79">
        <f t="shared" si="2"/>
        <v>99.99998302009683</v>
      </c>
    </row>
    <row r="27" spans="1:6" s="2" customFormat="1" ht="137.25" customHeight="1">
      <c r="A27" s="42" t="s">
        <v>15</v>
      </c>
      <c r="B27" s="77">
        <v>214793.2</v>
      </c>
      <c r="C27" s="80">
        <v>132413.5</v>
      </c>
      <c r="D27" s="57">
        <v>125434.483</v>
      </c>
      <c r="E27" s="84">
        <f t="shared" si="0"/>
        <v>58.39779052595705</v>
      </c>
      <c r="F27" s="79">
        <f t="shared" si="2"/>
        <v>94.72937653638034</v>
      </c>
    </row>
    <row r="28" spans="1:6" s="2" customFormat="1" ht="93" customHeight="1">
      <c r="A28" s="42" t="s">
        <v>23</v>
      </c>
      <c r="B28" s="77">
        <v>291.9</v>
      </c>
      <c r="C28" s="78">
        <v>207.159</v>
      </c>
      <c r="D28" s="57">
        <v>207.159</v>
      </c>
      <c r="E28" s="84">
        <f t="shared" si="0"/>
        <v>70.96916752312437</v>
      </c>
      <c r="F28" s="79">
        <f t="shared" si="2"/>
        <v>100</v>
      </c>
    </row>
    <row r="29" spans="1:6" s="2" customFormat="1" ht="43.5" customHeight="1">
      <c r="A29" s="42" t="s">
        <v>5</v>
      </c>
      <c r="B29" s="77">
        <v>308428.4</v>
      </c>
      <c r="C29" s="78">
        <v>127146</v>
      </c>
      <c r="D29" s="57">
        <v>127146</v>
      </c>
      <c r="E29" s="84">
        <f t="shared" si="0"/>
        <v>41.223830230938525</v>
      </c>
      <c r="F29" s="79">
        <f t="shared" si="2"/>
        <v>100</v>
      </c>
    </row>
    <row r="30" spans="1:6" s="2" customFormat="1" ht="47.25" customHeight="1">
      <c r="A30" s="42" t="s">
        <v>6</v>
      </c>
      <c r="B30" s="77">
        <v>329161.333</v>
      </c>
      <c r="C30" s="78">
        <v>132200.938</v>
      </c>
      <c r="D30" s="57">
        <v>132200.938</v>
      </c>
      <c r="E30" s="84">
        <f t="shared" si="0"/>
        <v>40.16296106079994</v>
      </c>
      <c r="F30" s="79">
        <f t="shared" si="2"/>
        <v>100</v>
      </c>
    </row>
    <row r="31" spans="1:6" s="2" customFormat="1" ht="150" customHeight="1">
      <c r="A31" s="43" t="s">
        <v>24</v>
      </c>
      <c r="B31" s="77">
        <v>3174.2</v>
      </c>
      <c r="C31" s="78">
        <v>1223.6</v>
      </c>
      <c r="D31" s="57">
        <v>1113.372</v>
      </c>
      <c r="E31" s="84">
        <f t="shared" si="0"/>
        <v>35.07567261042153</v>
      </c>
      <c r="F31" s="79">
        <f t="shared" si="2"/>
        <v>90.99150049035633</v>
      </c>
    </row>
    <row r="32" spans="1:6" s="2" customFormat="1" ht="16.5" customHeight="1">
      <c r="A32" s="44" t="s">
        <v>7</v>
      </c>
      <c r="B32" s="77">
        <v>3747.7</v>
      </c>
      <c r="C32" s="80">
        <v>2102.13</v>
      </c>
      <c r="D32" s="57">
        <v>1922.511</v>
      </c>
      <c r="E32" s="84">
        <f t="shared" si="0"/>
        <v>51.29842303279345</v>
      </c>
      <c r="F32" s="79">
        <f t="shared" si="2"/>
        <v>91.45538097072968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1123779.745</v>
      </c>
      <c r="D33" s="11">
        <f>D24+D25</f>
        <v>1211370.9799999997</v>
      </c>
      <c r="E33" s="82">
        <f t="shared" si="0"/>
        <v>44.744757259385885</v>
      </c>
      <c r="F33" s="60">
        <f t="shared" si="2"/>
        <v>107.7943418529936</v>
      </c>
    </row>
    <row r="34" spans="1:6" s="2" customFormat="1" ht="16.5" customHeight="1">
      <c r="A34" s="27" t="s">
        <v>17</v>
      </c>
      <c r="B34" s="59"/>
      <c r="C34" s="62"/>
      <c r="D34" s="58"/>
      <c r="E34" s="81"/>
      <c r="F34" s="60"/>
    </row>
    <row r="35" spans="1:6" ht="16.5" customHeight="1">
      <c r="A35" s="24" t="s">
        <v>73</v>
      </c>
      <c r="B35" s="59">
        <v>620</v>
      </c>
      <c r="C35" s="61">
        <v>364.35</v>
      </c>
      <c r="D35" s="58">
        <v>359.284</v>
      </c>
      <c r="E35" s="81">
        <f t="shared" si="0"/>
        <v>57.94903225806451</v>
      </c>
      <c r="F35" s="9">
        <f>D35/C35*100</f>
        <v>98.60957870179772</v>
      </c>
    </row>
    <row r="36" spans="1:6" ht="59.25" customHeight="1">
      <c r="A36" s="39" t="s">
        <v>25</v>
      </c>
      <c r="B36" s="59">
        <v>1500</v>
      </c>
      <c r="C36" s="61">
        <v>464.4</v>
      </c>
      <c r="D36" s="59">
        <v>135.542</v>
      </c>
      <c r="E36" s="81">
        <f t="shared" si="0"/>
        <v>9.036133333333334</v>
      </c>
      <c r="F36" s="9">
        <f>D36/C36*100</f>
        <v>29.18647717484927</v>
      </c>
    </row>
    <row r="37" spans="1:6" ht="29.25" customHeight="1">
      <c r="A37" s="39" t="s">
        <v>64</v>
      </c>
      <c r="B37" s="59">
        <v>70</v>
      </c>
      <c r="C37" s="61">
        <v>22.5</v>
      </c>
      <c r="D37" s="59">
        <v>38.447</v>
      </c>
      <c r="E37" s="81">
        <f t="shared" si="0"/>
        <v>54.924285714285716</v>
      </c>
      <c r="F37" s="9">
        <f>D37/C37*100</f>
        <v>170.87555555555556</v>
      </c>
    </row>
    <row r="38" spans="1:6" ht="29.25" customHeight="1">
      <c r="A38" s="39" t="s">
        <v>8</v>
      </c>
      <c r="B38" s="59">
        <v>165</v>
      </c>
      <c r="C38" s="61">
        <v>147.5</v>
      </c>
      <c r="D38" s="59">
        <v>858.047</v>
      </c>
      <c r="E38" s="83" t="s">
        <v>94</v>
      </c>
      <c r="F38" s="9" t="s">
        <v>93</v>
      </c>
    </row>
    <row r="39" spans="1:6" s="38" customFormat="1" ht="30">
      <c r="A39" s="68" t="s">
        <v>76</v>
      </c>
      <c r="B39" s="59">
        <v>2300</v>
      </c>
      <c r="C39" s="61">
        <v>460</v>
      </c>
      <c r="D39" s="59">
        <v>460.6</v>
      </c>
      <c r="E39" s="81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80</v>
      </c>
      <c r="B40" s="29"/>
      <c r="C40" s="24"/>
      <c r="D40" s="39">
        <v>57.559</v>
      </c>
      <c r="E40" s="81"/>
      <c r="F40" s="9"/>
    </row>
    <row r="41" spans="1:6" s="38" customFormat="1" ht="60" customHeight="1">
      <c r="A41" s="24" t="s">
        <v>83</v>
      </c>
      <c r="B41" s="59"/>
      <c r="C41" s="61"/>
      <c r="D41" s="59">
        <v>-31.347</v>
      </c>
      <c r="E41" s="81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62">
        <f>SUM(C35:C41)</f>
        <v>1458.75</v>
      </c>
      <c r="D42" s="62">
        <f>SUM(D35:D41)</f>
        <v>1878.132</v>
      </c>
      <c r="E42" s="82">
        <f t="shared" si="0"/>
        <v>40.34655209452202</v>
      </c>
      <c r="F42" s="60">
        <f>D42/C42*100</f>
        <v>128.74940874035988</v>
      </c>
    </row>
    <row r="43" spans="1:6" s="38" customFormat="1" ht="25.5" customHeight="1">
      <c r="A43" s="48" t="s">
        <v>10</v>
      </c>
      <c r="B43" s="67">
        <f>B33+B42</f>
        <v>2711946.433</v>
      </c>
      <c r="C43" s="63">
        <f>C33+C42</f>
        <v>1125238.495</v>
      </c>
      <c r="D43" s="49">
        <f>D33+D42</f>
        <v>1213249.1119999997</v>
      </c>
      <c r="E43" s="82">
        <f t="shared" si="0"/>
        <v>44.73720783112532</v>
      </c>
      <c r="F43" s="60">
        <f>D43/C43*100</f>
        <v>107.82150783065767</v>
      </c>
    </row>
    <row r="44" spans="1:6" s="86" customFormat="1" ht="33.75" customHeight="1">
      <c r="A44" s="87" t="s">
        <v>89</v>
      </c>
      <c r="B44" s="88">
        <v>705.5</v>
      </c>
      <c r="C44" s="61">
        <v>405.5</v>
      </c>
      <c r="D44" s="61">
        <v>487.623</v>
      </c>
      <c r="E44" s="89">
        <f t="shared" si="0"/>
        <v>69.1173635719348</v>
      </c>
      <c r="F44" s="9">
        <f>D44/C44*100</f>
        <v>120.25228113440195</v>
      </c>
    </row>
    <row r="45" spans="1:6" ht="14.25">
      <c r="A45" s="56" t="s">
        <v>18</v>
      </c>
      <c r="B45" s="67">
        <f>B43+B44</f>
        <v>2712651.933</v>
      </c>
      <c r="C45" s="63">
        <f>C43+C44</f>
        <v>1125643.995</v>
      </c>
      <c r="D45" s="49">
        <f>D43+D44</f>
        <v>1213736.7349999996</v>
      </c>
      <c r="E45" s="82">
        <f t="shared" si="0"/>
        <v>44.74354856347873</v>
      </c>
      <c r="F45" s="60">
        <f>D45/C45*100</f>
        <v>107.82598587042607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2016-05-04T09:45:55Z</cp:lastPrinted>
  <dcterms:created xsi:type="dcterms:W3CDTF">2004-07-02T06:40:36Z</dcterms:created>
  <dcterms:modified xsi:type="dcterms:W3CDTF">2016-06-01T10:57:30Z</dcterms:modified>
  <cp:category/>
  <cp:version/>
  <cp:contentType/>
  <cp:contentStatus/>
</cp:coreProperties>
</file>