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'Укр'!$A$1:$G$52</definedName>
  </definedNames>
  <calcPr fullCalcOnLoad="1" refMode="R1C1"/>
</workbook>
</file>

<file path=xl/sharedStrings.xml><?xml version="1.0" encoding="utf-8"?>
<sst xmlns="http://schemas.openxmlformats.org/spreadsheetml/2006/main" count="62" uniqueCount="60">
  <si>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</si>
  <si>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</si>
  <si>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</si>
  <si>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</si>
  <si>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</si>
  <si>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</si>
  <si>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</si>
  <si>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</si>
  <si>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</si>
  <si>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</si>
  <si>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</si>
  <si>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</si>
  <si>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</si>
  <si>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</si>
  <si>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</si>
  <si>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</si>
  <si>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</si>
  <si>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</si>
  <si>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</si>
  <si>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</si>
  <si>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</si>
  <si>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</si>
  <si>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</si>
  <si>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</si>
  <si>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</si>
  <si>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</si>
  <si>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</si>
  <si>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</si>
  <si>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</si>
  <si>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</si>
  <si>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</si>
  <si>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</si>
  <si>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</si>
  <si>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</si>
  <si>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</si>
  <si>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</si>
  <si>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</si>
  <si>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</si>
  <si>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</si>
  <si>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</si>
  <si>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</si>
  <si>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</si>
  <si>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</si>
  <si>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</si>
  <si>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</si>
  <si>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</si>
  <si>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</si>
  <si>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</si>
  <si>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t>у 1,6 р.б.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</si>
  <si>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</si>
  <si>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</si>
  <si>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</si>
  <si>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у 1,7 р.б</t>
  </si>
  <si>
    <t>у 1,8 р.б</t>
  </si>
  <si>
    <t>Щотижнена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</si>
  <si>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вересень  з урахуванням змін, 
тис. грн.</t>
  </si>
  <si>
    <t>у 1,3 р.б.</t>
  </si>
  <si>
    <t>у 3,0 р.б</t>
  </si>
  <si>
    <t>у 3,7 р.б</t>
  </si>
  <si>
    <t>Надійшло           з 01 січня            по 20 вересня             тис. грн.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</si>
</sst>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625" style="0" customWidth="1"/>
    <col min="7" max="7" width="12.625" style="0" customWidth="1"/>
  </cols>
  <sheetData>
    <row r="1" spans="1:7" ht="32.25" customHeight="1">
      <c r="A1" s="78" t="s">
        <v>54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55</v>
      </c>
      <c r="D3" s="54" t="s">
        <v>59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1730080</v>
      </c>
      <c r="D6" s="11">
        <v>1636052.851</v>
      </c>
      <c r="E6" s="11">
        <f>D6-C6</f>
        <v>-94027.14899999998</v>
      </c>
      <c r="F6" s="37">
        <f>D6/B6*100</f>
        <v>66.91149036849208</v>
      </c>
      <c r="G6" s="45">
        <f>D6/C6*100</f>
        <v>94.56515600434662</v>
      </c>
    </row>
    <row r="7" spans="1:7" ht="15" customHeight="1">
      <c r="A7" s="62" t="s">
        <v>22</v>
      </c>
      <c r="B7" s="11">
        <v>1910</v>
      </c>
      <c r="C7" s="9">
        <v>1307</v>
      </c>
      <c r="D7" s="11">
        <v>1620.985</v>
      </c>
      <c r="E7" s="11">
        <f aca="true" t="shared" si="0" ref="E7:E51">D7-C7</f>
        <v>313.9849999999999</v>
      </c>
      <c r="F7" s="37">
        <f>D7/B7*100</f>
        <v>84.86832460732984</v>
      </c>
      <c r="G7" s="45">
        <f>D7/C7*100</f>
        <v>124.02333588370314</v>
      </c>
    </row>
    <row r="8" spans="1:7" ht="15.75">
      <c r="A8" s="23" t="s">
        <v>26</v>
      </c>
      <c r="B8" s="11">
        <v>220700</v>
      </c>
      <c r="C8" s="11">
        <v>161670</v>
      </c>
      <c r="D8" s="11">
        <v>125634.778</v>
      </c>
      <c r="E8" s="11">
        <f t="shared" si="0"/>
        <v>-36035.221999999994</v>
      </c>
      <c r="F8" s="37">
        <f aca="true" t="shared" si="1" ref="F8:F52">D8/B8*100</f>
        <v>56.92559039420028</v>
      </c>
      <c r="G8" s="45">
        <f>D8/C8*100</f>
        <v>77.71063153337045</v>
      </c>
    </row>
    <row r="9" spans="1:7" ht="15.75">
      <c r="A9" s="62" t="s">
        <v>19</v>
      </c>
      <c r="B9" s="11">
        <f>B10+B14+B15</f>
        <v>904740.5</v>
      </c>
      <c r="C9" s="11">
        <f>C10+C14+C15</f>
        <v>664111.8</v>
      </c>
      <c r="D9" s="11">
        <f>D10+D14+D15</f>
        <v>653764.0759999999</v>
      </c>
      <c r="E9" s="11">
        <f t="shared" si="0"/>
        <v>-10347.724000000162</v>
      </c>
      <c r="F9" s="37">
        <f t="shared" si="1"/>
        <v>72.259844231578</v>
      </c>
      <c r="G9" s="45">
        <f aca="true" t="shared" si="2" ref="G9:G34">D9/C9*100</f>
        <v>98.44187017908729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306169.8</v>
      </c>
      <c r="D10" s="64">
        <f>SUM(D11:D13)</f>
        <v>287991.572</v>
      </c>
      <c r="E10" s="11">
        <f t="shared" si="0"/>
        <v>-18178.228000000003</v>
      </c>
      <c r="F10" s="37">
        <f t="shared" si="1"/>
        <v>71.01250571753702</v>
      </c>
      <c r="G10" s="45">
        <f t="shared" si="2"/>
        <v>94.06269723532498</v>
      </c>
    </row>
    <row r="11" spans="1:7" s="42" customFormat="1" ht="17.25" customHeight="1">
      <c r="A11" s="65" t="s">
        <v>20</v>
      </c>
      <c r="B11" s="66">
        <v>52425.5</v>
      </c>
      <c r="C11" s="66">
        <v>39397.8</v>
      </c>
      <c r="D11" s="70">
        <v>42461.976</v>
      </c>
      <c r="E11" s="41">
        <f t="shared" si="0"/>
        <v>3064.1759999999995</v>
      </c>
      <c r="F11" s="67">
        <f t="shared" si="1"/>
        <v>80.99488989136965</v>
      </c>
      <c r="G11" s="68">
        <f t="shared" si="2"/>
        <v>107.77753072506586</v>
      </c>
    </row>
    <row r="12" spans="1:7" s="3" customFormat="1" ht="15" customHeight="1">
      <c r="A12" s="65" t="s">
        <v>4</v>
      </c>
      <c r="B12" s="12">
        <v>349425</v>
      </c>
      <c r="C12" s="12">
        <v>264062</v>
      </c>
      <c r="D12" s="11">
        <v>244212.85</v>
      </c>
      <c r="E12" s="11">
        <f t="shared" si="0"/>
        <v>-19849.149999999994</v>
      </c>
      <c r="F12" s="37">
        <f>D12/B12*100</f>
        <v>69.88991915289404</v>
      </c>
      <c r="G12" s="45">
        <f t="shared" si="2"/>
        <v>92.48314789708478</v>
      </c>
    </row>
    <row r="13" spans="1:7" s="3" customFormat="1" ht="17.25" customHeight="1">
      <c r="A13" s="65" t="s">
        <v>5</v>
      </c>
      <c r="B13" s="12">
        <v>3700</v>
      </c>
      <c r="C13" s="12">
        <v>2710</v>
      </c>
      <c r="D13" s="11">
        <v>1316.746</v>
      </c>
      <c r="E13" s="11">
        <f t="shared" si="0"/>
        <v>-1393.254</v>
      </c>
      <c r="F13" s="37">
        <f t="shared" si="1"/>
        <v>35.58772972972973</v>
      </c>
      <c r="G13" s="45">
        <f t="shared" si="2"/>
        <v>48.58841328413285</v>
      </c>
    </row>
    <row r="14" spans="1:7" s="3" customFormat="1" ht="15.75" customHeight="1">
      <c r="A14" s="69" t="s">
        <v>6</v>
      </c>
      <c r="B14" s="12">
        <v>1950</v>
      </c>
      <c r="C14" s="12">
        <v>1322</v>
      </c>
      <c r="D14" s="12">
        <v>2103.86</v>
      </c>
      <c r="E14" s="11">
        <f t="shared" si="0"/>
        <v>781.8600000000001</v>
      </c>
      <c r="F14" s="37">
        <f t="shared" si="1"/>
        <v>107.89025641025643</v>
      </c>
      <c r="G14" s="45" t="s">
        <v>48</v>
      </c>
    </row>
    <row r="15" spans="1:9" s="3" customFormat="1" ht="17.25" customHeight="1">
      <c r="A15" s="69" t="s">
        <v>34</v>
      </c>
      <c r="B15" s="12">
        <v>497240</v>
      </c>
      <c r="C15" s="12">
        <v>356620</v>
      </c>
      <c r="D15" s="12">
        <v>363668.644</v>
      </c>
      <c r="E15" s="11">
        <f t="shared" si="0"/>
        <v>7048.643999999971</v>
      </c>
      <c r="F15" s="37">
        <f t="shared" si="1"/>
        <v>73.13744751025662</v>
      </c>
      <c r="G15" s="45">
        <f t="shared" si="2"/>
        <v>101.97651393640288</v>
      </c>
      <c r="I15" s="73"/>
    </row>
    <row r="16" spans="1:7" ht="17.25" customHeight="1">
      <c r="A16" s="23" t="s">
        <v>8</v>
      </c>
      <c r="B16" s="11">
        <v>2050</v>
      </c>
      <c r="C16" s="11">
        <v>1418.7</v>
      </c>
      <c r="D16" s="33">
        <v>1977.468</v>
      </c>
      <c r="E16" s="11">
        <f t="shared" si="0"/>
        <v>558.768</v>
      </c>
      <c r="F16" s="37">
        <f t="shared" si="1"/>
        <v>96.46185365853658</v>
      </c>
      <c r="G16" s="45">
        <f t="shared" si="2"/>
        <v>139.38591668428845</v>
      </c>
    </row>
    <row r="17" spans="1:7" ht="16.5" customHeight="1">
      <c r="A17" s="23" t="s">
        <v>25</v>
      </c>
      <c r="B17" s="11">
        <v>21100</v>
      </c>
      <c r="C17" s="11">
        <v>15479.9</v>
      </c>
      <c r="D17" s="11">
        <v>15031.319</v>
      </c>
      <c r="E17" s="11">
        <f t="shared" si="0"/>
        <v>-448.58100000000013</v>
      </c>
      <c r="F17" s="37">
        <f t="shared" si="1"/>
        <v>71.23847867298578</v>
      </c>
      <c r="G17" s="45">
        <f t="shared" si="2"/>
        <v>97.10217120265635</v>
      </c>
    </row>
    <row r="18" spans="1:7" ht="31.5" customHeight="1">
      <c r="A18" s="23" t="s">
        <v>36</v>
      </c>
      <c r="B18" s="11">
        <v>10500</v>
      </c>
      <c r="C18" s="11">
        <v>7875</v>
      </c>
      <c r="D18" s="11">
        <v>8950.697</v>
      </c>
      <c r="E18" s="11">
        <f t="shared" si="0"/>
        <v>1075.6970000000001</v>
      </c>
      <c r="F18" s="37">
        <f t="shared" si="1"/>
        <v>85.24473333333333</v>
      </c>
      <c r="G18" s="45">
        <f t="shared" si="2"/>
        <v>113.65964444444445</v>
      </c>
    </row>
    <row r="19" spans="1:7" ht="15.75" customHeight="1">
      <c r="A19" s="13" t="s">
        <v>9</v>
      </c>
      <c r="B19" s="11">
        <v>499.988</v>
      </c>
      <c r="C19" s="11">
        <v>354.388</v>
      </c>
      <c r="D19" s="11">
        <v>351.925</v>
      </c>
      <c r="E19" s="11">
        <f t="shared" si="0"/>
        <v>-2.4629999999999654</v>
      </c>
      <c r="F19" s="37">
        <f t="shared" si="1"/>
        <v>70.38668928054274</v>
      </c>
      <c r="G19" s="10">
        <f t="shared" si="2"/>
        <v>99.30499904059957</v>
      </c>
    </row>
    <row r="20" spans="1:7" ht="17.25" customHeight="1">
      <c r="A20" s="14" t="s">
        <v>10</v>
      </c>
      <c r="B20" s="11">
        <v>11303</v>
      </c>
      <c r="C20" s="33">
        <v>9096</v>
      </c>
      <c r="D20" s="33">
        <v>11006.651</v>
      </c>
      <c r="E20" s="11">
        <f t="shared" si="0"/>
        <v>1910.6509999999998</v>
      </c>
      <c r="F20" s="37">
        <f t="shared" si="1"/>
        <v>97.37813854728833</v>
      </c>
      <c r="G20" s="10">
        <f t="shared" si="2"/>
        <v>121.00539797713282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2591392.7879999997</v>
      </c>
      <c r="D21" s="16">
        <f>D6+D7+D8+D9+D16+D17+D18+D19+D20</f>
        <v>2454390.75</v>
      </c>
      <c r="E21" s="16">
        <f t="shared" si="0"/>
        <v>-137002.0379999997</v>
      </c>
      <c r="F21" s="38">
        <f t="shared" si="1"/>
        <v>67.84013885778923</v>
      </c>
      <c r="G21" s="28">
        <f t="shared" si="2"/>
        <v>94.7131890374004</v>
      </c>
    </row>
    <row r="22" spans="1:7" ht="15.75" customHeight="1">
      <c r="A22" s="14" t="s">
        <v>12</v>
      </c>
      <c r="B22" s="16">
        <f>SUM(B23:B34)</f>
        <v>893079.0759999999</v>
      </c>
      <c r="C22" s="16">
        <f>SUM(C23:C34)</f>
        <v>643575.7379999999</v>
      </c>
      <c r="D22" s="16">
        <f>SUM(D23:D34)</f>
        <v>636553.1689999999</v>
      </c>
      <c r="E22" s="16">
        <f t="shared" si="0"/>
        <v>-7022.569000000018</v>
      </c>
      <c r="F22" s="38">
        <f t="shared" si="1"/>
        <v>71.27623814131326</v>
      </c>
      <c r="G22" s="22">
        <f t="shared" si="2"/>
        <v>98.90882011465759</v>
      </c>
    </row>
    <row r="23" spans="1:7" ht="54" customHeight="1">
      <c r="A23" s="20" t="s">
        <v>42</v>
      </c>
      <c r="B23" s="11">
        <v>25000</v>
      </c>
      <c r="C23" s="11">
        <v>19250</v>
      </c>
      <c r="D23" s="11">
        <v>19250</v>
      </c>
      <c r="E23" s="11"/>
      <c r="F23" s="37">
        <f t="shared" si="1"/>
        <v>77</v>
      </c>
      <c r="G23" s="39">
        <f t="shared" si="2"/>
        <v>100</v>
      </c>
    </row>
    <row r="24" spans="1:7" ht="21" customHeight="1">
      <c r="A24" s="20" t="s">
        <v>13</v>
      </c>
      <c r="B24" s="12">
        <v>778515.7</v>
      </c>
      <c r="C24" s="12">
        <v>572787.7</v>
      </c>
      <c r="D24" s="12">
        <v>572787.7</v>
      </c>
      <c r="E24" s="11"/>
      <c r="F24" s="37">
        <f t="shared" si="1"/>
        <v>73.57432868726988</v>
      </c>
      <c r="G24" s="39">
        <f t="shared" si="2"/>
        <v>100</v>
      </c>
    </row>
    <row r="25" spans="1:7" ht="51" customHeight="1">
      <c r="A25" s="20" t="s">
        <v>41</v>
      </c>
      <c r="B25" s="12">
        <v>21168.297</v>
      </c>
      <c r="C25" s="12">
        <v>4361.157</v>
      </c>
      <c r="D25" s="12">
        <v>4361.157</v>
      </c>
      <c r="E25" s="11"/>
      <c r="F25" s="37">
        <f t="shared" si="1"/>
        <v>20.602304474469534</v>
      </c>
      <c r="G25" s="39">
        <f t="shared" si="2"/>
        <v>100</v>
      </c>
    </row>
    <row r="26" spans="1:7" ht="67.5" customHeight="1">
      <c r="A26" s="20" t="s">
        <v>44</v>
      </c>
      <c r="B26" s="12">
        <v>3173.644</v>
      </c>
      <c r="C26" s="12">
        <v>794.26</v>
      </c>
      <c r="D26" s="12">
        <v>794.26</v>
      </c>
      <c r="E26" s="11"/>
      <c r="F26" s="37">
        <f t="shared" si="1"/>
        <v>25.026751582723207</v>
      </c>
      <c r="G26" s="39">
        <f t="shared" si="2"/>
        <v>100</v>
      </c>
    </row>
    <row r="27" spans="1:7" ht="247.5" customHeight="1">
      <c r="A27" s="20" t="s">
        <v>49</v>
      </c>
      <c r="B27" s="12">
        <v>1661.975</v>
      </c>
      <c r="C27" s="12"/>
      <c r="D27" s="12"/>
      <c r="E27" s="11"/>
      <c r="F27" s="37"/>
      <c r="G27" s="39"/>
    </row>
    <row r="28" spans="1:7" ht="285" customHeight="1">
      <c r="A28" s="20" t="s">
        <v>50</v>
      </c>
      <c r="B28" s="12">
        <v>9755.217</v>
      </c>
      <c r="C28" s="12"/>
      <c r="D28" s="12"/>
      <c r="E28" s="11"/>
      <c r="F28" s="37"/>
      <c r="G28" s="39"/>
    </row>
    <row r="29" spans="1:7" ht="38.25" customHeight="1">
      <c r="A29" s="25" t="s">
        <v>29</v>
      </c>
      <c r="B29" s="34">
        <v>10365.566</v>
      </c>
      <c r="C29" s="34">
        <v>7554.855</v>
      </c>
      <c r="D29" s="36">
        <v>7554.855</v>
      </c>
      <c r="E29" s="11"/>
      <c r="F29" s="37">
        <f t="shared" si="1"/>
        <v>72.88415316635867</v>
      </c>
      <c r="G29" s="39">
        <f t="shared" si="2"/>
        <v>100</v>
      </c>
    </row>
    <row r="30" spans="1:7" ht="54.75" customHeight="1">
      <c r="A30" s="25" t="s">
        <v>28</v>
      </c>
      <c r="B30" s="34">
        <v>5429.191</v>
      </c>
      <c r="C30" s="34">
        <v>3239.418</v>
      </c>
      <c r="D30" s="36">
        <v>3239.418</v>
      </c>
      <c r="E30" s="11"/>
      <c r="F30" s="37">
        <f t="shared" si="1"/>
        <v>59.66667962132849</v>
      </c>
      <c r="G30" s="10">
        <f t="shared" si="2"/>
        <v>100</v>
      </c>
    </row>
    <row r="31" spans="1:7" ht="54.75" customHeight="1">
      <c r="A31" s="25" t="s">
        <v>51</v>
      </c>
      <c r="B31" s="34">
        <v>8747.804</v>
      </c>
      <c r="C31" s="34">
        <v>8747.804</v>
      </c>
      <c r="D31" s="36">
        <v>2281.804</v>
      </c>
      <c r="E31" s="11">
        <f t="shared" si="0"/>
        <v>-6466</v>
      </c>
      <c r="F31" s="37">
        <f t="shared" si="1"/>
        <v>26.08430641564443</v>
      </c>
      <c r="G31" s="10">
        <f t="shared" si="2"/>
        <v>26.08430641564443</v>
      </c>
    </row>
    <row r="32" spans="1:7" ht="64.5" customHeight="1">
      <c r="A32" s="72" t="s">
        <v>40</v>
      </c>
      <c r="B32" s="34">
        <v>3690.882</v>
      </c>
      <c r="C32" s="34">
        <v>3413.291</v>
      </c>
      <c r="D32" s="36">
        <v>3413.291</v>
      </c>
      <c r="E32" s="11"/>
      <c r="F32" s="37">
        <f t="shared" si="1"/>
        <v>92.47900637300245</v>
      </c>
      <c r="G32" s="10">
        <f t="shared" si="2"/>
        <v>100</v>
      </c>
    </row>
    <row r="33" spans="1:7" s="2" customFormat="1" ht="22.5" customHeight="1">
      <c r="A33" s="26" t="s">
        <v>27</v>
      </c>
      <c r="B33" s="35">
        <v>10132.4</v>
      </c>
      <c r="C33" s="35">
        <v>7988.853</v>
      </c>
      <c r="D33" s="36">
        <v>7432.284</v>
      </c>
      <c r="E33" s="11">
        <f t="shared" si="0"/>
        <v>-556.5690000000004</v>
      </c>
      <c r="F33" s="37">
        <f>D33/B33*100</f>
        <v>73.35166396904978</v>
      </c>
      <c r="G33" s="10">
        <f t="shared" si="2"/>
        <v>93.03318010733204</v>
      </c>
    </row>
    <row r="34" spans="1:7" s="2" customFormat="1" ht="48.75" customHeight="1">
      <c r="A34" s="31" t="s">
        <v>32</v>
      </c>
      <c r="B34" s="35">
        <v>15438.4</v>
      </c>
      <c r="C34" s="35">
        <v>15438.4</v>
      </c>
      <c r="D34" s="36">
        <v>15438.4</v>
      </c>
      <c r="E34" s="11"/>
      <c r="F34" s="37">
        <f>D34/B34*100</f>
        <v>100</v>
      </c>
      <c r="G34" s="10">
        <f t="shared" si="2"/>
        <v>100</v>
      </c>
    </row>
    <row r="35" spans="1:7" ht="17.25" customHeight="1">
      <c r="A35" s="24" t="s">
        <v>14</v>
      </c>
      <c r="B35" s="16">
        <f>B21+B22</f>
        <v>4510982.563999999</v>
      </c>
      <c r="C35" s="16">
        <f>C21+C22</f>
        <v>3234968.5259999996</v>
      </c>
      <c r="D35" s="18">
        <f>D21+D22</f>
        <v>3090943.9189999998</v>
      </c>
      <c r="E35" s="16">
        <f t="shared" si="0"/>
        <v>-144024.60699999984</v>
      </c>
      <c r="F35" s="38">
        <f>D35/B35*100</f>
        <v>68.5204137933795</v>
      </c>
      <c r="G35" s="22">
        <f>D35/C35*100</f>
        <v>95.54788227945808</v>
      </c>
    </row>
    <row r="36" spans="1:7" ht="17.25" customHeight="1">
      <c r="A36" s="24" t="s">
        <v>15</v>
      </c>
      <c r="B36" s="11"/>
      <c r="C36" s="17"/>
      <c r="D36" s="19"/>
      <c r="E36" s="11"/>
      <c r="F36" s="37"/>
      <c r="G36" s="22"/>
    </row>
    <row r="37" spans="1:8" s="5" customFormat="1" ht="15.75" customHeight="1">
      <c r="A37" s="13" t="s">
        <v>7</v>
      </c>
      <c r="B37" s="41">
        <v>704</v>
      </c>
      <c r="C37" s="41">
        <v>587.8</v>
      </c>
      <c r="D37" s="43">
        <v>746.149</v>
      </c>
      <c r="E37" s="41">
        <f t="shared" si="0"/>
        <v>158.34900000000005</v>
      </c>
      <c r="F37" s="44">
        <f t="shared" si="1"/>
        <v>105.98707386363637</v>
      </c>
      <c r="G37" s="10">
        <f>D37/C37*100</f>
        <v>126.93926505614155</v>
      </c>
      <c r="H37" s="4"/>
    </row>
    <row r="38" spans="1:10" s="5" customFormat="1" ht="17.25" customHeight="1">
      <c r="A38" s="13" t="s">
        <v>38</v>
      </c>
      <c r="B38" s="41"/>
      <c r="C38" s="41"/>
      <c r="D38" s="43">
        <v>-0.295</v>
      </c>
      <c r="E38" s="41">
        <f t="shared" si="0"/>
        <v>-0.295</v>
      </c>
      <c r="F38" s="44"/>
      <c r="G38" s="10"/>
      <c r="H38" s="4"/>
      <c r="J38" s="74"/>
    </row>
    <row r="39" spans="1:8" s="5" customFormat="1" ht="41.25" customHeight="1">
      <c r="A39" s="13" t="s">
        <v>43</v>
      </c>
      <c r="B39" s="41">
        <v>0.012</v>
      </c>
      <c r="C39" s="41"/>
      <c r="D39" s="43"/>
      <c r="E39" s="11"/>
      <c r="F39" s="44"/>
      <c r="G39" s="10"/>
      <c r="H39" s="4"/>
    </row>
    <row r="40" spans="1:7" s="4" customFormat="1" ht="68.25" customHeight="1">
      <c r="A40" s="23" t="s">
        <v>30</v>
      </c>
      <c r="B40" s="11">
        <v>200</v>
      </c>
      <c r="C40" s="11">
        <v>150</v>
      </c>
      <c r="D40" s="11">
        <v>195.702</v>
      </c>
      <c r="E40" s="11">
        <f t="shared" si="0"/>
        <v>45.702</v>
      </c>
      <c r="F40" s="27">
        <f t="shared" si="1"/>
        <v>97.851</v>
      </c>
      <c r="G40" s="10">
        <f>D40/C40*100</f>
        <v>130.46800000000002</v>
      </c>
    </row>
    <row r="41" spans="1:7" s="4" customFormat="1" ht="34.5" customHeight="1">
      <c r="A41" s="13" t="s">
        <v>16</v>
      </c>
      <c r="B41" s="11"/>
      <c r="C41" s="11"/>
      <c r="D41" s="11">
        <v>363.491</v>
      </c>
      <c r="E41" s="11">
        <f t="shared" si="0"/>
        <v>363.491</v>
      </c>
      <c r="F41" s="27"/>
      <c r="G41" s="10"/>
    </row>
    <row r="42" spans="1:7" s="4" customFormat="1" ht="33.75" customHeight="1">
      <c r="A42" s="13" t="s">
        <v>39</v>
      </c>
      <c r="B42" s="11"/>
      <c r="C42" s="11"/>
      <c r="D42" s="11">
        <v>0.414</v>
      </c>
      <c r="E42" s="11">
        <f t="shared" si="0"/>
        <v>0.414</v>
      </c>
      <c r="F42" s="27"/>
      <c r="G42" s="10"/>
    </row>
    <row r="43" spans="1:7" s="4" customFormat="1" ht="18.75" customHeight="1">
      <c r="A43" s="13" t="s">
        <v>37</v>
      </c>
      <c r="B43" s="11"/>
      <c r="C43" s="11"/>
      <c r="D43" s="11">
        <v>1246.053</v>
      </c>
      <c r="E43" s="11">
        <f t="shared" si="0"/>
        <v>1246.053</v>
      </c>
      <c r="F43" s="27"/>
      <c r="G43" s="10"/>
    </row>
    <row r="44" spans="1:7" s="4" customFormat="1" ht="48.75" customHeight="1">
      <c r="A44" s="13" t="s">
        <v>35</v>
      </c>
      <c r="B44" s="11">
        <v>82.424</v>
      </c>
      <c r="C44" s="11">
        <v>82.424</v>
      </c>
      <c r="D44" s="11">
        <v>82.424</v>
      </c>
      <c r="E44" s="11"/>
      <c r="F44" s="27">
        <f t="shared" si="1"/>
        <v>100</v>
      </c>
      <c r="G44" s="10">
        <f>D44/C44*100</f>
        <v>100</v>
      </c>
    </row>
    <row r="45" spans="1:7" s="4" customFormat="1" ht="15.75" customHeight="1">
      <c r="A45" s="13" t="s">
        <v>10</v>
      </c>
      <c r="B45" s="11"/>
      <c r="C45" s="11"/>
      <c r="D45" s="11">
        <v>364.638</v>
      </c>
      <c r="E45" s="11">
        <f t="shared" si="0"/>
        <v>364.638</v>
      </c>
      <c r="F45" s="27"/>
      <c r="G45" s="10"/>
    </row>
    <row r="46" spans="1:7" s="2" customFormat="1" ht="17.25" customHeight="1">
      <c r="A46" s="21" t="s">
        <v>45</v>
      </c>
      <c r="B46" s="16">
        <f>SUM(B37:B44)</f>
        <v>986.4359999999999</v>
      </c>
      <c r="C46" s="16">
        <f>SUM(C37:C44)</f>
        <v>820.2239999999999</v>
      </c>
      <c r="D46" s="16">
        <f>SUM(D37:D45)</f>
        <v>2998.576</v>
      </c>
      <c r="E46" s="16">
        <f>D46-C46</f>
        <v>2178.352</v>
      </c>
      <c r="F46" s="22" t="s">
        <v>57</v>
      </c>
      <c r="G46" s="22" t="s">
        <v>58</v>
      </c>
    </row>
    <row r="47" spans="1:7" s="2" customFormat="1" ht="17.25" customHeight="1">
      <c r="A47" s="23" t="s">
        <v>12</v>
      </c>
      <c r="B47" s="11">
        <f>SUM(B48)</f>
        <v>1800</v>
      </c>
      <c r="C47" s="11">
        <f>SUM(C48)</f>
        <v>1800</v>
      </c>
      <c r="D47" s="11">
        <f>SUM(D48)</f>
        <v>1800</v>
      </c>
      <c r="E47" s="11"/>
      <c r="F47" s="27">
        <f t="shared" si="1"/>
        <v>100</v>
      </c>
      <c r="G47" s="10">
        <f>D47/C47*100</f>
        <v>100</v>
      </c>
    </row>
    <row r="48" spans="1:7" s="2" customFormat="1" ht="79.5" customHeight="1">
      <c r="A48" s="75" t="s">
        <v>46</v>
      </c>
      <c r="B48" s="11">
        <v>1800</v>
      </c>
      <c r="C48" s="11">
        <v>1800</v>
      </c>
      <c r="D48" s="11">
        <v>1800</v>
      </c>
      <c r="E48" s="16"/>
      <c r="F48" s="27">
        <f t="shared" si="1"/>
        <v>100</v>
      </c>
      <c r="G48" s="10">
        <f>D48/C48*100</f>
        <v>100</v>
      </c>
    </row>
    <row r="49" spans="1:7" s="2" customFormat="1" ht="22.5" customHeight="1">
      <c r="A49" s="21" t="s">
        <v>47</v>
      </c>
      <c r="B49" s="16">
        <f>B46+B47</f>
        <v>2786.4359999999997</v>
      </c>
      <c r="C49" s="16">
        <f>C46+C47</f>
        <v>2620.224</v>
      </c>
      <c r="D49" s="16">
        <f>D46+D47</f>
        <v>4798.576</v>
      </c>
      <c r="E49" s="16">
        <f>E46+E47</f>
        <v>2178.352</v>
      </c>
      <c r="F49" s="22" t="s">
        <v>52</v>
      </c>
      <c r="G49" s="22" t="s">
        <v>53</v>
      </c>
    </row>
    <row r="50" spans="1:7" s="30" customFormat="1" ht="21.75" customHeight="1">
      <c r="A50" s="21" t="s">
        <v>17</v>
      </c>
      <c r="B50" s="16">
        <f>B35+B49</f>
        <v>4513768.999999999</v>
      </c>
      <c r="C50" s="16">
        <f>C35+C49</f>
        <v>3237588.7499999995</v>
      </c>
      <c r="D50" s="16">
        <f>D35+D49</f>
        <v>3095742.4949999996</v>
      </c>
      <c r="E50" s="16">
        <f>E35+E49</f>
        <v>-141846.25499999983</v>
      </c>
      <c r="F50" s="22">
        <f>D50/B50*100</f>
        <v>68.5844245684704</v>
      </c>
      <c r="G50" s="22">
        <f>D50/C50*100</f>
        <v>95.61876859746317</v>
      </c>
    </row>
    <row r="51" spans="1:7" s="32" customFormat="1" ht="33.75" customHeight="1">
      <c r="A51" s="71" t="s">
        <v>21</v>
      </c>
      <c r="B51" s="76">
        <v>4000</v>
      </c>
      <c r="C51" s="76">
        <v>3000</v>
      </c>
      <c r="D51" s="9">
        <v>3988.06112</v>
      </c>
      <c r="E51" s="77">
        <f t="shared" si="0"/>
        <v>988.0611199999998</v>
      </c>
      <c r="F51" s="27">
        <f t="shared" si="1"/>
        <v>99.701528</v>
      </c>
      <c r="G51" s="45" t="s">
        <v>56</v>
      </c>
    </row>
    <row r="52" spans="1:7" ht="23.25" customHeight="1">
      <c r="A52" s="29" t="s">
        <v>18</v>
      </c>
      <c r="B52" s="16">
        <f>B50+B51</f>
        <v>4517768.999999999</v>
      </c>
      <c r="C52" s="16">
        <f>C50+C51</f>
        <v>3240588.7499999995</v>
      </c>
      <c r="D52" s="16">
        <f>D50+D51</f>
        <v>3099730.55612</v>
      </c>
      <c r="E52" s="16">
        <f>D52-C52</f>
        <v>-140858.1938799997</v>
      </c>
      <c r="F52" s="40">
        <f t="shared" si="1"/>
        <v>68.61197542680912</v>
      </c>
      <c r="G52" s="22">
        <f>D52/C52*100</f>
        <v>95.65331472930653</v>
      </c>
    </row>
    <row r="54" spans="1:2" ht="12.75">
      <c r="A54" s="6"/>
      <c r="B5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2021-09-21T05:59:52Z</dcterms:modified>
  <cp:category/>
  <cp:version/>
  <cp:contentType/>
  <cp:contentStatus/>
</cp:coreProperties>
</file>