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11010" activeTab="0"/>
  </bookViews>
  <sheets>
    <sheet name="Укр" sheetId="1" r:id="rId1"/>
    <sheet name="Лист1" sheetId="2" state="hidden" r:id="rId2"/>
  </sheets>
  <definedNames>
    <definedName name="_xlnm.Print_Area" localSheetId="0">'Укр'!$A$1:$G$46</definedName>
  </definedNames>
  <calcPr fullCalcOnLoad="1" refMode="R1C1"/>
</workbook>
</file>

<file path=xl/sharedStrings.xml><?xml version="1.0" encoding="utf-8"?>
<sst xmlns="http://schemas.openxmlformats.org/spreadsheetml/2006/main" count="56" uniqueCount="55">
  <si>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</si>
  <si>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</si>
  <si>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</si>
  <si>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</si>
  <si>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</si>
  <si>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</si>
  <si>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</si>
  <si>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</si>
  <si>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</si>
  <si>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</si>
  <si>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</si>
  <si>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</si>
  <si>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</si>
  <si>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</si>
  <si>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</si>
  <si>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</si>
  <si>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</si>
  <si>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</si>
  <si>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</si>
  <si>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</si>
  <si>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</si>
  <si>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</si>
  <si>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</si>
  <si>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</si>
  <si>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</si>
  <si>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</si>
  <si>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</si>
  <si>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</si>
  <si>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</si>
  <si>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</si>
  <si>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</si>
  <si>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</si>
  <si>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</si>
  <si>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</si>
  <si>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</si>
  <si>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 xml:space="preserve">     3) Єдиний податок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</si>
  <si>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</si>
  <si>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Надходження від орендної плати за користування цілісним майновим комплексом та іншим державним майном</t>
  </si>
  <si>
    <t>Кошти від продажу землі</t>
  </si>
  <si>
    <t>Збір за забруднення навколишнього природного середовища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</si>
  <si>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</si>
  <si>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</si>
  <si>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державного бюджету місцевих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</si>
  <si>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інфраструктурних проектів та розвиток об'єктів соціально-культурної сфери</t>
  </si>
  <si>
    <t>Плата за гарантії, надані Верховною Радою Автономної Республіки Крим, міськими та обласними радам</t>
  </si>
  <si>
    <t>у 1,8 р.б.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</si>
  <si>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</si>
  <si>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у 2,8 р.б</t>
  </si>
  <si>
    <t>Щотижнева інформація про надходження до бюджету Миколаївської міської ТГ за  2021 рік
(без власних надходжень бюджетних установ)</t>
  </si>
  <si>
    <t>План на           січень - серпень  з урахуванням змін, 
тис. грн.</t>
  </si>
  <si>
    <t>у 3,7 р.б</t>
  </si>
  <si>
    <t>Надійшло           з 01 січня            по 16 серпня             тис. грн.</t>
  </si>
  <si>
    <t>у 3,7 р.б.</t>
  </si>
  <si>
    <t>у 6,3 р.б.</t>
  </si>
  <si>
    <t>у 1,9 р.б.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</si>
</sst>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9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i/>
      <sz val="12"/>
      <color indexed="63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5" fontId="0" fillId="0" borderId="0" xfId="0" applyNumberFormat="1" applyAlignment="1">
      <alignment/>
    </xf>
    <xf numFmtId="175" fontId="8" fillId="0" borderId="10" xfId="0" applyNumberFormat="1" applyFont="1" applyFill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175" fontId="7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75" fontId="6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74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6" fillId="0" borderId="10" xfId="0" applyFont="1" applyBorder="1" applyAlignment="1">
      <alignment vertical="top" wrapText="1"/>
    </xf>
    <xf numFmtId="49" fontId="46" fillId="0" borderId="10" xfId="0" applyNumberFormat="1" applyFont="1" applyFill="1" applyBorder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47" fillId="0" borderId="10" xfId="0" applyFont="1" applyBorder="1" applyAlignment="1">
      <alignment vertical="top" wrapText="1"/>
    </xf>
    <xf numFmtId="0" fontId="3" fillId="0" borderId="0" xfId="0" applyFont="1" applyFill="1" applyAlignment="1">
      <alignment/>
    </xf>
    <xf numFmtId="175" fontId="8" fillId="0" borderId="10" xfId="0" applyNumberFormat="1" applyFont="1" applyFill="1" applyBorder="1" applyAlignment="1">
      <alignment/>
    </xf>
    <xf numFmtId="175" fontId="46" fillId="0" borderId="10" xfId="0" applyNumberFormat="1" applyFont="1" applyFill="1" applyBorder="1" applyAlignment="1">
      <alignment horizontal="right" wrapText="1"/>
    </xf>
    <xf numFmtId="175" fontId="9" fillId="0" borderId="10" xfId="0" applyNumberFormat="1" applyFont="1" applyFill="1" applyBorder="1" applyAlignment="1">
      <alignment horizontal="right"/>
    </xf>
    <xf numFmtId="175" fontId="9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8" fillId="0" borderId="10" xfId="0" applyNumberFormat="1" applyFont="1" applyBorder="1" applyAlignment="1">
      <alignment/>
    </xf>
    <xf numFmtId="174" fontId="11" fillId="33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175" fontId="7" fillId="0" borderId="10" xfId="0" applyNumberFormat="1" applyFont="1" applyBorder="1" applyAlignment="1">
      <alignment vertical="top"/>
    </xf>
    <xf numFmtId="174" fontId="7" fillId="0" borderId="10" xfId="0" applyNumberFormat="1" applyFont="1" applyFill="1" applyBorder="1" applyAlignment="1">
      <alignment horizontal="right" vertical="top"/>
    </xf>
    <xf numFmtId="174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76" fontId="8" fillId="0" borderId="0" xfId="0" applyNumberFormat="1" applyFont="1" applyFill="1" applyAlignment="1">
      <alignment/>
    </xf>
    <xf numFmtId="17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4" fontId="8" fillId="0" borderId="0" xfId="0" applyNumberFormat="1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horizontal="center" vertical="top" wrapText="1"/>
    </xf>
    <xf numFmtId="175" fontId="7" fillId="0" borderId="10" xfId="0" applyNumberFormat="1" applyFont="1" applyFill="1" applyBorder="1" applyAlignment="1">
      <alignment horizontal="center" vertical="top" wrapText="1"/>
    </xf>
    <xf numFmtId="174" fontId="7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175" fontId="8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9" fontId="9" fillId="0" borderId="10" xfId="55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vertical="top" wrapText="1"/>
    </xf>
    <xf numFmtId="175" fontId="9" fillId="0" borderId="10" xfId="0" applyNumberFormat="1" applyFont="1" applyFill="1" applyBorder="1" applyAlignment="1">
      <alignment vertical="top"/>
    </xf>
    <xf numFmtId="174" fontId="7" fillId="0" borderId="10" xfId="0" applyNumberFormat="1" applyFont="1" applyFill="1" applyBorder="1" applyAlignment="1">
      <alignment vertical="top"/>
    </xf>
    <xf numFmtId="174" fontId="8" fillId="0" borderId="10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horizontal="left" wrapText="1"/>
    </xf>
    <xf numFmtId="0" fontId="48" fillId="0" borderId="10" xfId="0" applyFont="1" applyBorder="1" applyAlignment="1">
      <alignment wrapText="1"/>
    </xf>
    <xf numFmtId="174" fontId="8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vertical="center"/>
    </xf>
    <xf numFmtId="175" fontId="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SheetLayoutView="100" zoomScalePageLayoutView="0" workbookViewId="0" topLeftCell="A1">
      <selection activeCell="B45" sqref="B45:G45"/>
    </sheetView>
  </sheetViews>
  <sheetFormatPr defaultColWidth="9.00390625" defaultRowHeight="12.75"/>
  <cols>
    <col min="1" max="1" width="64.2539062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6" width="14.125" style="0" customWidth="1"/>
    <col min="7" max="7" width="12.625" style="0" customWidth="1"/>
  </cols>
  <sheetData>
    <row r="1" spans="1:7" ht="32.25" customHeight="1">
      <c r="A1" s="77" t="s">
        <v>48</v>
      </c>
      <c r="B1" s="77"/>
      <c r="C1" s="77"/>
      <c r="D1" s="77"/>
      <c r="E1" s="77"/>
      <c r="F1" s="77"/>
      <c r="G1" s="77"/>
    </row>
    <row r="2" spans="1:7" ht="7.5" customHeight="1">
      <c r="A2" s="46"/>
      <c r="B2" s="46"/>
      <c r="C2" s="47"/>
      <c r="D2" s="48"/>
      <c r="E2" s="48"/>
      <c r="F2" s="49"/>
      <c r="G2" s="50"/>
    </row>
    <row r="3" spans="1:7" ht="93.75" customHeight="1">
      <c r="A3" s="51" t="s">
        <v>0</v>
      </c>
      <c r="B3" s="52" t="s">
        <v>32</v>
      </c>
      <c r="C3" s="53" t="s">
        <v>49</v>
      </c>
      <c r="D3" s="54" t="s">
        <v>51</v>
      </c>
      <c r="E3" s="54" t="s">
        <v>34</v>
      </c>
      <c r="F3" s="55" t="s">
        <v>24</v>
      </c>
      <c r="G3" s="52" t="s">
        <v>25</v>
      </c>
    </row>
    <row r="4" spans="1:7" ht="49.5" customHeight="1" hidden="1">
      <c r="A4" s="51"/>
      <c r="B4" s="52"/>
      <c r="C4" s="53"/>
      <c r="D4" s="54"/>
      <c r="E4" s="54"/>
      <c r="F4" s="55"/>
      <c r="G4" s="52"/>
    </row>
    <row r="5" spans="1:7" ht="15" customHeight="1">
      <c r="A5" s="56" t="s">
        <v>1</v>
      </c>
      <c r="B5" s="56"/>
      <c r="C5" s="57"/>
      <c r="D5" s="58"/>
      <c r="E5" s="58"/>
      <c r="F5" s="59"/>
      <c r="G5" s="60"/>
    </row>
    <row r="6" spans="1:7" ht="17.25" customHeight="1">
      <c r="A6" s="61" t="s">
        <v>2</v>
      </c>
      <c r="B6" s="33">
        <v>2374800</v>
      </c>
      <c r="C6" s="33">
        <v>1478380</v>
      </c>
      <c r="D6" s="11">
        <v>1432297.025</v>
      </c>
      <c r="E6" s="11">
        <f>D6-C6</f>
        <v>-46082.97500000009</v>
      </c>
      <c r="F6" s="37">
        <f>D6/B6*100</f>
        <v>60.31232209028128</v>
      </c>
      <c r="G6" s="45">
        <f>D6/C6*100</f>
        <v>96.88287348313695</v>
      </c>
    </row>
    <row r="7" spans="1:7" ht="15" customHeight="1">
      <c r="A7" s="62" t="s">
        <v>23</v>
      </c>
      <c r="B7" s="11">
        <v>1910</v>
      </c>
      <c r="C7" s="9">
        <v>1256</v>
      </c>
      <c r="D7" s="11">
        <v>1489.366</v>
      </c>
      <c r="E7" s="11">
        <f aca="true" t="shared" si="0" ref="E7:E45">D7-C7</f>
        <v>233.36599999999999</v>
      </c>
      <c r="F7" s="37">
        <f>D7/B7*100</f>
        <v>77.97727748691099</v>
      </c>
      <c r="G7" s="45">
        <f>D7/C7*100</f>
        <v>118.58009554140128</v>
      </c>
    </row>
    <row r="8" spans="1:7" ht="15.75">
      <c r="A8" s="23" t="s">
        <v>27</v>
      </c>
      <c r="B8" s="11">
        <v>132700</v>
      </c>
      <c r="C8" s="11">
        <v>90500</v>
      </c>
      <c r="D8" s="11">
        <v>113836.618</v>
      </c>
      <c r="E8" s="11">
        <f t="shared" si="0"/>
        <v>23336.618000000002</v>
      </c>
      <c r="F8" s="37">
        <f aca="true" t="shared" si="1" ref="F8:F46">D8/B8*100</f>
        <v>85.7849419743783</v>
      </c>
      <c r="G8" s="45">
        <f>D8/C8*100</f>
        <v>125.78631823204421</v>
      </c>
    </row>
    <row r="9" spans="1:7" ht="15.75">
      <c r="A9" s="62" t="s">
        <v>20</v>
      </c>
      <c r="B9" s="11">
        <f>B10+B14+B15</f>
        <v>857640.5</v>
      </c>
      <c r="C9" s="11">
        <f>C10+C14+C15</f>
        <v>580884.1</v>
      </c>
      <c r="D9" s="11">
        <f>D10+D14+D15</f>
        <v>575413.777</v>
      </c>
      <c r="E9" s="11">
        <f t="shared" si="0"/>
        <v>-5470.322999999975</v>
      </c>
      <c r="F9" s="37">
        <f t="shared" si="1"/>
        <v>67.09265443970988</v>
      </c>
      <c r="G9" s="45">
        <f aca="true" t="shared" si="2" ref="G9:G31">D9/C9*100</f>
        <v>99.05827634118407</v>
      </c>
    </row>
    <row r="10" spans="1:7" s="3" customFormat="1" ht="15" customHeight="1">
      <c r="A10" s="63" t="s">
        <v>3</v>
      </c>
      <c r="B10" s="12">
        <f>SUM(B11:B13)</f>
        <v>405550.5</v>
      </c>
      <c r="C10" s="64">
        <f>SUM(C11:C13)</f>
        <v>274764.1</v>
      </c>
      <c r="D10" s="64">
        <f>SUM(D11:D13)</f>
        <v>250463.298</v>
      </c>
      <c r="E10" s="11">
        <f t="shared" si="0"/>
        <v>-24300.801999999967</v>
      </c>
      <c r="F10" s="37">
        <f t="shared" si="1"/>
        <v>61.758843349965055</v>
      </c>
      <c r="G10" s="45">
        <f t="shared" si="2"/>
        <v>91.15575797565985</v>
      </c>
    </row>
    <row r="11" spans="1:7" s="42" customFormat="1" ht="17.25" customHeight="1">
      <c r="A11" s="65" t="s">
        <v>21</v>
      </c>
      <c r="B11" s="66">
        <v>52425.5</v>
      </c>
      <c r="C11" s="66">
        <v>37037.1</v>
      </c>
      <c r="D11" s="70">
        <v>39994.827</v>
      </c>
      <c r="E11" s="41">
        <f t="shared" si="0"/>
        <v>2957.726999999999</v>
      </c>
      <c r="F11" s="67">
        <f t="shared" si="1"/>
        <v>76.28888041125025</v>
      </c>
      <c r="G11" s="68">
        <f t="shared" si="2"/>
        <v>107.98584932405615</v>
      </c>
    </row>
    <row r="12" spans="1:7" s="3" customFormat="1" ht="15" customHeight="1">
      <c r="A12" s="65" t="s">
        <v>4</v>
      </c>
      <c r="B12" s="12">
        <v>349425</v>
      </c>
      <c r="C12" s="12">
        <v>235102</v>
      </c>
      <c r="D12" s="11">
        <v>209444.771</v>
      </c>
      <c r="E12" s="11">
        <f t="shared" si="0"/>
        <v>-25657.228999999992</v>
      </c>
      <c r="F12" s="37">
        <f>D12/B12*100</f>
        <v>59.93983573012807</v>
      </c>
      <c r="G12" s="45">
        <f t="shared" si="2"/>
        <v>89.08676702027205</v>
      </c>
    </row>
    <row r="13" spans="1:7" s="3" customFormat="1" ht="17.25" customHeight="1">
      <c r="A13" s="65" t="s">
        <v>5</v>
      </c>
      <c r="B13" s="12">
        <v>3700</v>
      </c>
      <c r="C13" s="12">
        <v>2625</v>
      </c>
      <c r="D13" s="11">
        <v>1023.7</v>
      </c>
      <c r="E13" s="11">
        <f t="shared" si="0"/>
        <v>-1601.3</v>
      </c>
      <c r="F13" s="37">
        <f t="shared" si="1"/>
        <v>27.66756756756757</v>
      </c>
      <c r="G13" s="45">
        <f t="shared" si="2"/>
        <v>38.99809523809524</v>
      </c>
    </row>
    <row r="14" spans="1:7" s="3" customFormat="1" ht="15.75" customHeight="1">
      <c r="A14" s="69" t="s">
        <v>6</v>
      </c>
      <c r="B14" s="12">
        <v>1950</v>
      </c>
      <c r="C14" s="12">
        <v>1265</v>
      </c>
      <c r="D14" s="12">
        <v>1869.799</v>
      </c>
      <c r="E14" s="11">
        <f t="shared" si="0"/>
        <v>604.799</v>
      </c>
      <c r="F14" s="37">
        <f t="shared" si="1"/>
        <v>95.8871282051282</v>
      </c>
      <c r="G14" s="45">
        <f t="shared" si="2"/>
        <v>147.8101976284585</v>
      </c>
    </row>
    <row r="15" spans="1:9" s="3" customFormat="1" ht="17.25" customHeight="1">
      <c r="A15" s="69" t="s">
        <v>35</v>
      </c>
      <c r="B15" s="12">
        <v>450140</v>
      </c>
      <c r="C15" s="12">
        <v>304855</v>
      </c>
      <c r="D15" s="12">
        <v>323080.68</v>
      </c>
      <c r="E15" s="11">
        <f t="shared" si="0"/>
        <v>18225.679999999993</v>
      </c>
      <c r="F15" s="37">
        <f t="shared" si="1"/>
        <v>71.77337717154663</v>
      </c>
      <c r="G15" s="45">
        <f t="shared" si="2"/>
        <v>105.97847501271096</v>
      </c>
      <c r="I15" s="73"/>
    </row>
    <row r="16" spans="1:7" ht="17.25" customHeight="1">
      <c r="A16" s="23" t="s">
        <v>8</v>
      </c>
      <c r="B16" s="11">
        <v>450</v>
      </c>
      <c r="C16" s="11">
        <v>263</v>
      </c>
      <c r="D16" s="33">
        <v>1653.983</v>
      </c>
      <c r="E16" s="11">
        <f t="shared" si="0"/>
        <v>1390.983</v>
      </c>
      <c r="F16" s="45" t="s">
        <v>52</v>
      </c>
      <c r="G16" s="45" t="s">
        <v>53</v>
      </c>
    </row>
    <row r="17" spans="1:7" ht="16.5" customHeight="1">
      <c r="A17" s="23" t="s">
        <v>26</v>
      </c>
      <c r="B17" s="11">
        <v>21100</v>
      </c>
      <c r="C17" s="11">
        <v>13523.2</v>
      </c>
      <c r="D17" s="11">
        <v>12745.41</v>
      </c>
      <c r="E17" s="11">
        <f t="shared" si="0"/>
        <v>-777.7900000000009</v>
      </c>
      <c r="F17" s="37">
        <f t="shared" si="1"/>
        <v>60.40478672985782</v>
      </c>
      <c r="G17" s="45">
        <f t="shared" si="2"/>
        <v>94.24847669190723</v>
      </c>
    </row>
    <row r="18" spans="1:7" ht="31.5" customHeight="1">
      <c r="A18" s="23" t="s">
        <v>37</v>
      </c>
      <c r="B18" s="11">
        <v>10500</v>
      </c>
      <c r="C18" s="11">
        <v>7000</v>
      </c>
      <c r="D18" s="11">
        <v>7934.209</v>
      </c>
      <c r="E18" s="11">
        <f t="shared" si="0"/>
        <v>934.2089999999998</v>
      </c>
      <c r="F18" s="37">
        <f t="shared" si="1"/>
        <v>75.56389523809524</v>
      </c>
      <c r="G18" s="45">
        <f t="shared" si="2"/>
        <v>113.34584285714287</v>
      </c>
    </row>
    <row r="19" spans="1:7" ht="15.75" customHeight="1">
      <c r="A19" s="13" t="s">
        <v>9</v>
      </c>
      <c r="B19" s="11">
        <v>499.988</v>
      </c>
      <c r="C19" s="11">
        <v>303.088</v>
      </c>
      <c r="D19" s="11">
        <v>303.622</v>
      </c>
      <c r="E19" s="11">
        <f t="shared" si="0"/>
        <v>0.5339999999999918</v>
      </c>
      <c r="F19" s="37">
        <f t="shared" si="1"/>
        <v>60.7258574205781</v>
      </c>
      <c r="G19" s="10">
        <f t="shared" si="2"/>
        <v>100.17618645409914</v>
      </c>
    </row>
    <row r="20" spans="1:7" ht="17.25" customHeight="1">
      <c r="A20" s="14" t="s">
        <v>10</v>
      </c>
      <c r="B20" s="11">
        <v>8303</v>
      </c>
      <c r="C20" s="33">
        <v>5386</v>
      </c>
      <c r="D20" s="33">
        <v>9780.203</v>
      </c>
      <c r="E20" s="11">
        <f t="shared" si="0"/>
        <v>4394.2029999999995</v>
      </c>
      <c r="F20" s="37">
        <f t="shared" si="1"/>
        <v>117.7911959532699</v>
      </c>
      <c r="G20" s="45" t="s">
        <v>45</v>
      </c>
    </row>
    <row r="21" spans="1:7" s="2" customFormat="1" ht="18.75" customHeight="1">
      <c r="A21" s="15" t="s">
        <v>11</v>
      </c>
      <c r="B21" s="16">
        <f>B6+B7+B8+B9+B16+B17+B18+B19+B20</f>
        <v>3407903.488</v>
      </c>
      <c r="C21" s="16">
        <f>C6+C7+C8+C9+C16+C17+C18+C19+C20</f>
        <v>2177495.3880000003</v>
      </c>
      <c r="D21" s="16">
        <f>D6+D7+D8+D9+D16+D17+D18+D19+D20</f>
        <v>2155454.213</v>
      </c>
      <c r="E21" s="16">
        <f t="shared" si="0"/>
        <v>-22041.17500000028</v>
      </c>
      <c r="F21" s="38">
        <f t="shared" si="1"/>
        <v>63.248687076668766</v>
      </c>
      <c r="G21" s="28">
        <f t="shared" si="2"/>
        <v>98.98777397548268</v>
      </c>
    </row>
    <row r="22" spans="1:7" ht="15.75" customHeight="1">
      <c r="A22" s="14" t="s">
        <v>12</v>
      </c>
      <c r="B22" s="11">
        <f>SUM(B23:B31)</f>
        <v>854904.94</v>
      </c>
      <c r="C22" s="11">
        <f>SUM(C23:C31)</f>
        <v>557553.789</v>
      </c>
      <c r="D22" s="11">
        <f>SUM(D23:D31)</f>
        <v>557177.671</v>
      </c>
      <c r="E22" s="11">
        <f t="shared" si="0"/>
        <v>-376.11800000001676</v>
      </c>
      <c r="F22" s="37">
        <f t="shared" si="1"/>
        <v>65.17422521853716</v>
      </c>
      <c r="G22" s="10">
        <f t="shared" si="2"/>
        <v>99.93254139646784</v>
      </c>
    </row>
    <row r="23" spans="1:7" ht="49.5" customHeight="1">
      <c r="A23" s="20" t="s">
        <v>43</v>
      </c>
      <c r="B23" s="11">
        <v>25000</v>
      </c>
      <c r="C23" s="11">
        <v>13250</v>
      </c>
      <c r="D23" s="11">
        <v>13250</v>
      </c>
      <c r="E23" s="11">
        <f t="shared" si="0"/>
        <v>0</v>
      </c>
      <c r="F23" s="37">
        <f t="shared" si="1"/>
        <v>53</v>
      </c>
      <c r="G23" s="39">
        <f t="shared" si="2"/>
        <v>100</v>
      </c>
    </row>
    <row r="24" spans="1:7" ht="17.25" customHeight="1">
      <c r="A24" s="20" t="s">
        <v>13</v>
      </c>
      <c r="B24" s="12">
        <v>778515.7</v>
      </c>
      <c r="C24" s="12">
        <v>508215.2</v>
      </c>
      <c r="D24" s="12">
        <v>508215.2</v>
      </c>
      <c r="E24" s="11">
        <f t="shared" si="0"/>
        <v>0</v>
      </c>
      <c r="F24" s="37">
        <f t="shared" si="1"/>
        <v>65.28001940102172</v>
      </c>
      <c r="G24" s="39">
        <f t="shared" si="2"/>
        <v>100</v>
      </c>
    </row>
    <row r="25" spans="1:7" ht="47.25" customHeight="1">
      <c r="A25" s="20" t="s">
        <v>42</v>
      </c>
      <c r="B25" s="12">
        <v>3187.157</v>
      </c>
      <c r="C25" s="12">
        <v>2800</v>
      </c>
      <c r="D25" s="12">
        <v>2800</v>
      </c>
      <c r="E25" s="11">
        <f t="shared" si="0"/>
        <v>0</v>
      </c>
      <c r="F25" s="37">
        <f t="shared" si="1"/>
        <v>87.85259088272088</v>
      </c>
      <c r="G25" s="39">
        <f t="shared" si="2"/>
        <v>100</v>
      </c>
    </row>
    <row r="26" spans="1:7" ht="65.25" customHeight="1">
      <c r="A26" s="20" t="s">
        <v>46</v>
      </c>
      <c r="B26" s="12">
        <v>3173.644</v>
      </c>
      <c r="C26" s="12"/>
      <c r="D26" s="12"/>
      <c r="E26" s="11"/>
      <c r="F26" s="37"/>
      <c r="G26" s="39"/>
    </row>
    <row r="27" spans="1:7" ht="33" customHeight="1">
      <c r="A27" s="25" t="s">
        <v>30</v>
      </c>
      <c r="B27" s="34">
        <v>10365.566</v>
      </c>
      <c r="C27" s="34">
        <v>6617.961</v>
      </c>
      <c r="D27" s="36">
        <v>6617.961</v>
      </c>
      <c r="E27" s="11">
        <f t="shared" si="0"/>
        <v>0</v>
      </c>
      <c r="F27" s="37">
        <f t="shared" si="1"/>
        <v>63.84563081263484</v>
      </c>
      <c r="G27" s="39">
        <f t="shared" si="2"/>
        <v>100</v>
      </c>
    </row>
    <row r="28" spans="1:7" ht="49.5" customHeight="1">
      <c r="A28" s="25" t="s">
        <v>29</v>
      </c>
      <c r="B28" s="34">
        <v>5429.191</v>
      </c>
      <c r="C28" s="34">
        <v>2939.276</v>
      </c>
      <c r="D28" s="36">
        <v>2939.276</v>
      </c>
      <c r="E28" s="11">
        <f t="shared" si="0"/>
        <v>0</v>
      </c>
      <c r="F28" s="37">
        <f t="shared" si="1"/>
        <v>54.13837899606037</v>
      </c>
      <c r="G28" s="10">
        <f t="shared" si="2"/>
        <v>100</v>
      </c>
    </row>
    <row r="29" spans="1:7" ht="60" customHeight="1">
      <c r="A29" s="72" t="s">
        <v>41</v>
      </c>
      <c r="B29" s="34">
        <v>3690.882</v>
      </c>
      <c r="C29" s="34">
        <v>3135.697</v>
      </c>
      <c r="D29" s="36">
        <v>3135.697</v>
      </c>
      <c r="E29" s="11">
        <f t="shared" si="0"/>
        <v>0</v>
      </c>
      <c r="F29" s="37">
        <f t="shared" si="1"/>
        <v>84.9579314646201</v>
      </c>
      <c r="G29" s="10">
        <f t="shared" si="2"/>
        <v>100</v>
      </c>
    </row>
    <row r="30" spans="1:7" s="2" customFormat="1" ht="22.5" customHeight="1">
      <c r="A30" s="26" t="s">
        <v>28</v>
      </c>
      <c r="B30" s="35">
        <v>10104.4</v>
      </c>
      <c r="C30" s="35">
        <v>6872.621</v>
      </c>
      <c r="D30" s="36">
        <v>6549.003</v>
      </c>
      <c r="E30" s="11">
        <f t="shared" si="0"/>
        <v>-323.6180000000004</v>
      </c>
      <c r="F30" s="37">
        <f>D30/B30*100</f>
        <v>64.81337833023237</v>
      </c>
      <c r="G30" s="10">
        <f t="shared" si="2"/>
        <v>95.29119967476746</v>
      </c>
    </row>
    <row r="31" spans="1:7" s="2" customFormat="1" ht="48.75" customHeight="1">
      <c r="A31" s="31" t="s">
        <v>33</v>
      </c>
      <c r="B31" s="35">
        <v>15438.4</v>
      </c>
      <c r="C31" s="35">
        <v>13723.034</v>
      </c>
      <c r="D31" s="36">
        <v>13670.534</v>
      </c>
      <c r="E31" s="11">
        <f t="shared" si="0"/>
        <v>-52.5</v>
      </c>
      <c r="F31" s="37">
        <f>D31/B31*100</f>
        <v>88.54890403150586</v>
      </c>
      <c r="G31" s="10">
        <f t="shared" si="2"/>
        <v>99.61743153882735</v>
      </c>
    </row>
    <row r="32" spans="1:7" ht="17.25" customHeight="1">
      <c r="A32" s="24" t="s">
        <v>14</v>
      </c>
      <c r="B32" s="16">
        <f>B21+B22</f>
        <v>4262808.427999999</v>
      </c>
      <c r="C32" s="16">
        <f>C21+C22</f>
        <v>2735049.177</v>
      </c>
      <c r="D32" s="18">
        <f>D21+D22</f>
        <v>2712631.884</v>
      </c>
      <c r="E32" s="16">
        <f t="shared" si="0"/>
        <v>-22417.293000000063</v>
      </c>
      <c r="F32" s="38">
        <f>D32/B32*100</f>
        <v>63.6348531682128</v>
      </c>
      <c r="G32" s="22">
        <f>D32/C32*100</f>
        <v>99.18036965519615</v>
      </c>
    </row>
    <row r="33" spans="1:7" ht="17.25" customHeight="1">
      <c r="A33" s="24" t="s">
        <v>15</v>
      </c>
      <c r="B33" s="11"/>
      <c r="C33" s="17"/>
      <c r="D33" s="19"/>
      <c r="E33" s="11"/>
      <c r="F33" s="37"/>
      <c r="G33" s="22"/>
    </row>
    <row r="34" spans="1:8" s="5" customFormat="1" ht="15.75" customHeight="1">
      <c r="A34" s="13" t="s">
        <v>7</v>
      </c>
      <c r="B34" s="41">
        <v>704</v>
      </c>
      <c r="C34" s="41">
        <v>575.2</v>
      </c>
      <c r="D34" s="43">
        <v>684.74</v>
      </c>
      <c r="E34" s="41">
        <f t="shared" si="0"/>
        <v>109.53999999999996</v>
      </c>
      <c r="F34" s="44">
        <f t="shared" si="1"/>
        <v>97.26420454545455</v>
      </c>
      <c r="G34" s="10">
        <f>D34/C34*100</f>
        <v>119.04381084840054</v>
      </c>
      <c r="H34" s="4"/>
    </row>
    <row r="35" spans="1:10" s="5" customFormat="1" ht="17.25" customHeight="1">
      <c r="A35" s="13" t="s">
        <v>39</v>
      </c>
      <c r="B35" s="41"/>
      <c r="C35" s="41"/>
      <c r="D35" s="43">
        <v>-0.295</v>
      </c>
      <c r="E35" s="41">
        <f t="shared" si="0"/>
        <v>-0.295</v>
      </c>
      <c r="F35" s="44"/>
      <c r="G35" s="10"/>
      <c r="H35" s="4"/>
      <c r="J35" s="74"/>
    </row>
    <row r="36" spans="1:8" s="5" customFormat="1" ht="31.5">
      <c r="A36" s="13" t="s">
        <v>44</v>
      </c>
      <c r="B36" s="41">
        <v>0.012</v>
      </c>
      <c r="C36" s="41"/>
      <c r="D36" s="43"/>
      <c r="E36" s="11"/>
      <c r="F36" s="44"/>
      <c r="G36" s="10"/>
      <c r="H36" s="4"/>
    </row>
    <row r="37" spans="1:7" s="4" customFormat="1" ht="59.25" customHeight="1">
      <c r="A37" s="23" t="s">
        <v>31</v>
      </c>
      <c r="B37" s="11">
        <v>200</v>
      </c>
      <c r="C37" s="11">
        <v>100</v>
      </c>
      <c r="D37" s="11">
        <v>191.954</v>
      </c>
      <c r="E37" s="11">
        <f t="shared" si="0"/>
        <v>91.95400000000001</v>
      </c>
      <c r="F37" s="27">
        <f t="shared" si="1"/>
        <v>95.977</v>
      </c>
      <c r="G37" s="10">
        <f>D37/C37*100</f>
        <v>191.954</v>
      </c>
    </row>
    <row r="38" spans="1:7" s="4" customFormat="1" ht="34.5" customHeight="1">
      <c r="A38" s="13" t="s">
        <v>16</v>
      </c>
      <c r="B38" s="11"/>
      <c r="C38" s="11"/>
      <c r="D38" s="11">
        <v>363.491</v>
      </c>
      <c r="E38" s="11">
        <f t="shared" si="0"/>
        <v>363.491</v>
      </c>
      <c r="F38" s="27"/>
      <c r="G38" s="10"/>
    </row>
    <row r="39" spans="1:7" s="4" customFormat="1" ht="33.75" customHeight="1">
      <c r="A39" s="13" t="s">
        <v>40</v>
      </c>
      <c r="B39" s="11"/>
      <c r="C39" s="11"/>
      <c r="D39" s="11">
        <v>0.414</v>
      </c>
      <c r="E39" s="11">
        <f t="shared" si="0"/>
        <v>0.414</v>
      </c>
      <c r="F39" s="27"/>
      <c r="G39" s="10"/>
    </row>
    <row r="40" spans="1:7" s="4" customFormat="1" ht="18.75" customHeight="1">
      <c r="A40" s="13" t="s">
        <v>38</v>
      </c>
      <c r="B40" s="11"/>
      <c r="C40" s="11"/>
      <c r="D40" s="11">
        <v>1246.053</v>
      </c>
      <c r="E40" s="11">
        <f t="shared" si="0"/>
        <v>1246.053</v>
      </c>
      <c r="F40" s="27"/>
      <c r="G40" s="10"/>
    </row>
    <row r="41" spans="1:7" s="4" customFormat="1" ht="48.75" customHeight="1">
      <c r="A41" s="13" t="s">
        <v>36</v>
      </c>
      <c r="B41" s="11">
        <v>82.424</v>
      </c>
      <c r="C41" s="11">
        <v>82.424</v>
      </c>
      <c r="D41" s="11">
        <v>82.424</v>
      </c>
      <c r="E41" s="11"/>
      <c r="F41" s="27">
        <f t="shared" si="1"/>
        <v>100</v>
      </c>
      <c r="G41" s="10">
        <f>D41/C41*100</f>
        <v>100</v>
      </c>
    </row>
    <row r="42" spans="1:7" s="4" customFormat="1" ht="15.75" customHeight="1">
      <c r="A42" s="13" t="s">
        <v>10</v>
      </c>
      <c r="B42" s="11"/>
      <c r="C42" s="11"/>
      <c r="D42" s="11">
        <v>224.703</v>
      </c>
      <c r="E42" s="11">
        <f t="shared" si="0"/>
        <v>224.703</v>
      </c>
      <c r="F42" s="27"/>
      <c r="G42" s="10"/>
    </row>
    <row r="43" spans="1:7" s="2" customFormat="1" ht="17.25" customHeight="1">
      <c r="A43" s="21" t="s">
        <v>17</v>
      </c>
      <c r="B43" s="16">
        <f>SUM(B34:B41)</f>
        <v>986.4359999999999</v>
      </c>
      <c r="C43" s="16">
        <f>SUM(C34:C41)</f>
        <v>757.624</v>
      </c>
      <c r="D43" s="16">
        <f>SUM(D34:D42)</f>
        <v>2793.484</v>
      </c>
      <c r="E43" s="16">
        <f>D43-C43</f>
        <v>2035.86</v>
      </c>
      <c r="F43" s="22" t="s">
        <v>47</v>
      </c>
      <c r="G43" s="22" t="s">
        <v>50</v>
      </c>
    </row>
    <row r="44" spans="1:7" s="30" customFormat="1" ht="15" customHeight="1">
      <c r="A44" s="21" t="s">
        <v>18</v>
      </c>
      <c r="B44" s="16">
        <f>B32+B43</f>
        <v>4263794.863999999</v>
      </c>
      <c r="C44" s="16">
        <f>C32+C43</f>
        <v>2735806.801</v>
      </c>
      <c r="D44" s="16">
        <f>D32+D43</f>
        <v>2715425.3680000002</v>
      </c>
      <c r="E44" s="16">
        <f t="shared" si="0"/>
        <v>-20381.432999999728</v>
      </c>
      <c r="F44" s="38">
        <f t="shared" si="1"/>
        <v>63.685647518524725</v>
      </c>
      <c r="G44" s="22">
        <f>D44/C44*100</f>
        <v>99.25501197699523</v>
      </c>
    </row>
    <row r="45" spans="1:7" s="32" customFormat="1" ht="30" customHeight="1">
      <c r="A45" s="71" t="s">
        <v>22</v>
      </c>
      <c r="B45" s="75">
        <v>4000</v>
      </c>
      <c r="C45" s="75">
        <v>2000</v>
      </c>
      <c r="D45" s="9">
        <v>3718.30279</v>
      </c>
      <c r="E45" s="76">
        <f t="shared" si="0"/>
        <v>1718.3027900000002</v>
      </c>
      <c r="F45" s="27">
        <f t="shared" si="1"/>
        <v>92.95756975</v>
      </c>
      <c r="G45" s="45" t="s">
        <v>54</v>
      </c>
    </row>
    <row r="46" spans="1:7" ht="19.5" customHeight="1">
      <c r="A46" s="29" t="s">
        <v>19</v>
      </c>
      <c r="B46" s="16">
        <f>B44+B45</f>
        <v>4267794.863999999</v>
      </c>
      <c r="C46" s="16">
        <f>C44+C45</f>
        <v>2737806.801</v>
      </c>
      <c r="D46" s="16">
        <f>D44+D45</f>
        <v>2719143.6707900004</v>
      </c>
      <c r="E46" s="16">
        <f>D46-C46</f>
        <v>-18663.130209999625</v>
      </c>
      <c r="F46" s="40">
        <f t="shared" si="1"/>
        <v>63.713082691174094</v>
      </c>
      <c r="G46" s="22">
        <f>D46/C46*100</f>
        <v>99.31831821722471</v>
      </c>
    </row>
    <row r="48" spans="1:2" ht="12.75">
      <c r="A48" s="6"/>
      <c r="B48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2021-08-16T09:06:10Z</cp:lastPrinted>
  <dcterms:created xsi:type="dcterms:W3CDTF">2004-07-02T06:40:36Z</dcterms:created>
  <dcterms:modified xsi:type="dcterms:W3CDTF">2021-08-16T13:31:37Z</dcterms:modified>
  <cp:category/>
  <cp:version/>
  <cp:contentType/>
  <cp:contentStatus/>
</cp:coreProperties>
</file>