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Укр!$A$1:$G$51</definedName>
  </definedNames>
  <calcPr calcId="181029" refMode="R1C1"/>
</workbook>
</file>

<file path=xl/calcChain.xml><?xml version="1.0" encoding="utf-8"?>
<calcChain xmlns="http://schemas.openxmlformats.org/spreadsheetml/2006/main">
  <c r="G44" i="2"/>
  <c r="G37"/>
  <c r="F37"/>
  <c r="E37"/>
  <c r="C48"/>
  <c r="E47"/>
  <c r="B48"/>
  <c r="D48"/>
  <c r="G48"/>
  <c r="D22"/>
  <c r="C22"/>
  <c r="G22"/>
  <c r="B22"/>
  <c r="E34"/>
  <c r="G34"/>
  <c r="F34"/>
  <c r="G43"/>
  <c r="E50"/>
  <c r="F50"/>
  <c r="E27"/>
  <c r="E26"/>
  <c r="G25"/>
  <c r="F25"/>
  <c r="G27"/>
  <c r="F27"/>
  <c r="G26"/>
  <c r="F26"/>
  <c r="E25"/>
  <c r="D10"/>
  <c r="B10"/>
  <c r="F10"/>
  <c r="B9"/>
  <c r="B21"/>
  <c r="B38"/>
  <c r="B49"/>
  <c r="B51"/>
  <c r="F12"/>
  <c r="E31"/>
  <c r="F31"/>
  <c r="G31"/>
  <c r="E46"/>
  <c r="E45"/>
  <c r="F44"/>
  <c r="E44"/>
  <c r="F43"/>
  <c r="E43"/>
  <c r="G42"/>
  <c r="F42"/>
  <c r="E42"/>
  <c r="E41"/>
  <c r="G40"/>
  <c r="F40"/>
  <c r="E40"/>
  <c r="G36"/>
  <c r="F36"/>
  <c r="E36"/>
  <c r="G35"/>
  <c r="F35"/>
  <c r="E35"/>
  <c r="G33"/>
  <c r="F33"/>
  <c r="E33"/>
  <c r="G32"/>
  <c r="F32"/>
  <c r="E32"/>
  <c r="G30"/>
  <c r="F30"/>
  <c r="E30"/>
  <c r="G29"/>
  <c r="F29"/>
  <c r="E29"/>
  <c r="G28"/>
  <c r="F28"/>
  <c r="E28"/>
  <c r="G24"/>
  <c r="F24"/>
  <c r="E24"/>
  <c r="G23"/>
  <c r="F23"/>
  <c r="E23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C10"/>
  <c r="C9"/>
  <c r="G8"/>
  <c r="F8"/>
  <c r="E8"/>
  <c r="E7"/>
  <c r="G6"/>
  <c r="F6"/>
  <c r="E6"/>
  <c r="F22"/>
  <c r="D9"/>
  <c r="F9"/>
  <c r="G9"/>
  <c r="C21"/>
  <c r="C38"/>
  <c r="C49"/>
  <c r="C51"/>
  <c r="E22"/>
  <c r="E9"/>
  <c r="G10"/>
  <c r="D21"/>
  <c r="F48"/>
  <c r="E10"/>
  <c r="E48"/>
  <c r="E21"/>
  <c r="G21"/>
  <c r="F21"/>
  <c r="D38"/>
  <c r="G38"/>
  <c r="E38"/>
  <c r="D49"/>
  <c r="F38"/>
  <c r="G49"/>
  <c r="E49"/>
  <c r="F49"/>
  <c r="D51"/>
  <c r="F51"/>
  <c r="G51"/>
  <c r="E51"/>
</calcChain>
</file>

<file path=xl/sharedStrings.xml><?xml version="1.0" encoding="utf-8"?>
<sst xmlns="http://schemas.openxmlformats.org/spreadsheetml/2006/main" count="60" uniqueCount="58">
  <si>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</si>
  <si>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</si>
  <si>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</si>
  <si>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</si>
  <si>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</si>
  <si>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</si>
  <si>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</si>
  <si>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</si>
  <si>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</si>
  <si>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</si>
  <si>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</si>
  <si>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</si>
  <si>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</si>
  <si>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</si>
  <si>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</si>
  <si>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</si>
  <si>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</si>
  <si>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</si>
  <si>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</si>
  <si>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</si>
  <si>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</si>
  <si>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</si>
  <si>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</si>
  <si>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</si>
  <si>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</si>
  <si>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</si>
  <si>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</si>
  <si>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</si>
  <si>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</si>
  <si>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</si>
  <si>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</si>
  <si>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</si>
  <si>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</si>
  <si>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</si>
  <si>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</si>
  <si>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</si>
  <si>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</si>
  <si>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</si>
  <si>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</si>
  <si>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</si>
  <si>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</si>
  <si>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</si>
  <si>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</si>
  <si>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</si>
  <si>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</si>
  <si>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</si>
  <si>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</si>
  <si>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</si>
  <si>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</si>
  <si>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</si>
  <si>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</si>
  <si>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 2,2 р.б.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</si>
  <si>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</si>
  <si>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</si>
  <si>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</si>
  <si>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жовтень з урахуванням змін, 
тис. грн.</t>
  </si>
  <si>
    <t>Надійшло           з 01 січня            по 12 жовтня,            тис. грн.</t>
  </si>
  <si>
    <t>в 2,7 р.б</t>
  </si>
</sst>
</file>

<file path=xl/styles.xml><?xml version="1.0" encoding="utf-8"?>
<styleSheet xmlns="http://schemas.openxmlformats.org/spreadsheetml/2006/main">
  <numFmts count="3">
    <numFmt numFmtId="174" formatCode="0.0"/>
    <numFmt numFmtId="175" formatCode="0.000"/>
    <numFmt numFmtId="17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/>
    <xf numFmtId="0" fontId="6" fillId="0" borderId="0" xfId="0" applyFont="1"/>
    <xf numFmtId="176" fontId="7" fillId="0" borderId="0" xfId="0" applyNumberFormat="1" applyFont="1" applyFill="1"/>
    <xf numFmtId="0" fontId="7" fillId="0" borderId="0" xfId="0" applyFont="1"/>
    <xf numFmtId="17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right"/>
    </xf>
    <xf numFmtId="174" fontId="7" fillId="0" borderId="1" xfId="0" applyNumberFormat="1" applyFont="1" applyBorder="1" applyAlignment="1">
      <alignment horizontal="right"/>
    </xf>
    <xf numFmtId="175" fontId="6" fillId="0" borderId="1" xfId="0" applyNumberFormat="1" applyFont="1" applyFill="1" applyBorder="1" applyAlignment="1"/>
    <xf numFmtId="0" fontId="8" fillId="0" borderId="1" xfId="0" applyNumberFormat="1" applyFont="1" applyBorder="1" applyAlignment="1">
      <alignment vertical="top" wrapText="1"/>
    </xf>
    <xf numFmtId="175" fontId="8" fillId="0" borderId="1" xfId="0" applyNumberFormat="1" applyFont="1" applyFill="1" applyBorder="1" applyAlignment="1"/>
    <xf numFmtId="175" fontId="9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75" fontId="5" fillId="0" borderId="1" xfId="0" applyNumberFormat="1" applyFont="1" applyFill="1" applyBorder="1" applyAlignment="1"/>
    <xf numFmtId="175" fontId="10" fillId="0" borderId="1" xfId="0" applyNumberFormat="1" applyFont="1" applyFill="1" applyBorder="1" applyAlignment="1">
      <alignment horizontal="right"/>
    </xf>
    <xf numFmtId="175" fontId="5" fillId="0" borderId="1" xfId="0" applyNumberFormat="1" applyFont="1" applyFill="1" applyBorder="1" applyAlignment="1">
      <alignment horizontal="right"/>
    </xf>
    <xf numFmtId="175" fontId="6" fillId="0" borderId="1" xfId="0" applyNumberFormat="1" applyFont="1" applyBorder="1" applyAlignment="1"/>
    <xf numFmtId="0" fontId="6" fillId="0" borderId="0" xfId="0" applyFont="1" applyFill="1"/>
    <xf numFmtId="17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175" fontId="6" fillId="0" borderId="1" xfId="0" applyNumberFormat="1" applyFont="1" applyBorder="1" applyAlignment="1">
      <alignment horizontal="center" vertical="top" wrapText="1"/>
    </xf>
    <xf numFmtId="174" fontId="6" fillId="0" borderId="1" xfId="0" applyNumberFormat="1" applyFont="1" applyBorder="1" applyAlignment="1">
      <alignment horizontal="center" vertical="top" wrapText="1"/>
    </xf>
    <xf numFmtId="17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7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74" fontId="6" fillId="0" borderId="1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right"/>
    </xf>
    <xf numFmtId="17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7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75" fontId="7" fillId="0" borderId="1" xfId="0" applyNumberFormat="1" applyFont="1" applyFill="1" applyBorder="1" applyAlignment="1"/>
    <xf numFmtId="175" fontId="11" fillId="0" borderId="1" xfId="0" applyNumberFormat="1" applyFont="1" applyFill="1" applyBorder="1" applyAlignment="1">
      <alignment horizontal="right" wrapText="1"/>
    </xf>
    <xf numFmtId="175" fontId="8" fillId="0" borderId="1" xfId="0" applyNumberFormat="1" applyFont="1" applyFill="1" applyBorder="1" applyAlignment="1">
      <alignment horizontal="right"/>
    </xf>
    <xf numFmtId="175" fontId="8" fillId="0" borderId="1" xfId="0" applyNumberFormat="1" applyFont="1" applyBorder="1" applyAlignment="1"/>
    <xf numFmtId="174" fontId="6" fillId="0" borderId="1" xfId="0" applyNumberFormat="1" applyFont="1" applyFill="1" applyBorder="1" applyAlignment="1"/>
    <xf numFmtId="174" fontId="5" fillId="0" borderId="1" xfId="0" applyNumberFormat="1" applyFont="1" applyFill="1" applyBorder="1" applyAlignment="1"/>
    <xf numFmtId="174" fontId="7" fillId="0" borderId="1" xfId="0" applyNumberFormat="1" applyFont="1" applyBorder="1" applyAlignment="1"/>
    <xf numFmtId="174" fontId="10" fillId="2" borderId="1" xfId="0" applyNumberFormat="1" applyFont="1" applyFill="1" applyBorder="1" applyAlignment="1"/>
    <xf numFmtId="174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39" zoomScale="106" zoomScaleNormal="106" zoomScaleSheetLayoutView="100" workbookViewId="0">
      <selection activeCell="B50" sqref="B50:G50"/>
    </sheetView>
  </sheetViews>
  <sheetFormatPr defaultRowHeight="12.75"/>
  <cols>
    <col min="1" max="1" width="59.42578125" customWidth="1"/>
    <col min="2" max="2" width="13.5703125" style="1" customWidth="1"/>
    <col min="3" max="3" width="14.42578125" customWidth="1"/>
    <col min="4" max="4" width="13.5703125" style="8" customWidth="1"/>
    <col min="5" max="5" width="13.42578125" style="8" customWidth="1"/>
    <col min="6" max="6" width="11.5703125" customWidth="1"/>
    <col min="7" max="7" width="12.5703125" customWidth="1"/>
  </cols>
  <sheetData>
    <row r="1" spans="1:7" ht="32.85" customHeight="1">
      <c r="A1" s="67" t="s">
        <v>54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.6" customHeight="1">
      <c r="A3" s="35" t="s">
        <v>0</v>
      </c>
      <c r="B3" s="36" t="s">
        <v>35</v>
      </c>
      <c r="C3" s="37" t="s">
        <v>55</v>
      </c>
      <c r="D3" s="38" t="s">
        <v>56</v>
      </c>
      <c r="E3" s="38" t="s">
        <v>41</v>
      </c>
      <c r="F3" s="39" t="s">
        <v>26</v>
      </c>
      <c r="G3" s="40" t="s">
        <v>27</v>
      </c>
    </row>
    <row r="4" spans="1:7" ht="49.5" hidden="1" customHeight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1750494.7</v>
      </c>
      <c r="D6" s="21">
        <v>1541369.5060000001</v>
      </c>
      <c r="E6" s="21">
        <f>D6-C6</f>
        <v>-209125.1939999999</v>
      </c>
      <c r="F6" s="62">
        <f>D6/B6*100</f>
        <v>70.771798675548496</v>
      </c>
      <c r="G6" s="20">
        <f>D6/C6*100</f>
        <v>88.053366057035191</v>
      </c>
    </row>
    <row r="7" spans="1:7" ht="15.75">
      <c r="A7" s="27" t="s">
        <v>25</v>
      </c>
      <c r="B7" s="21">
        <v>950</v>
      </c>
      <c r="C7" s="19">
        <v>950</v>
      </c>
      <c r="D7" s="21">
        <v>1644.7809999999999</v>
      </c>
      <c r="E7" s="21">
        <f t="shared" ref="E7:E50" si="0">D7-C7</f>
        <v>694.78099999999995</v>
      </c>
      <c r="F7" s="49" t="s">
        <v>46</v>
      </c>
      <c r="G7" s="49" t="s">
        <v>46</v>
      </c>
    </row>
    <row r="8" spans="1:7" ht="15.75">
      <c r="A8" s="26" t="s">
        <v>29</v>
      </c>
      <c r="B8" s="21">
        <v>209000</v>
      </c>
      <c r="C8" s="21">
        <v>172604.4</v>
      </c>
      <c r="D8" s="21">
        <v>165265.503</v>
      </c>
      <c r="E8" s="21">
        <f t="shared" si="0"/>
        <v>-7338.8969999999972</v>
      </c>
      <c r="F8" s="62">
        <f t="shared" ref="F8:F51" si="1">D8/B8*100</f>
        <v>79.074403349282292</v>
      </c>
      <c r="G8" s="20">
        <f>D8/C8*100</f>
        <v>95.748140255984211</v>
      </c>
    </row>
    <row r="9" spans="1:7" ht="15.75">
      <c r="A9" s="27" t="s">
        <v>22</v>
      </c>
      <c r="B9" s="21">
        <f>B10+B14+B15</f>
        <v>784830</v>
      </c>
      <c r="C9" s="21">
        <f>C10+C14+C15</f>
        <v>653814.30000000005</v>
      </c>
      <c r="D9" s="21">
        <f>D10+D14+D15</f>
        <v>588556.08799999999</v>
      </c>
      <c r="E9" s="21">
        <f t="shared" si="0"/>
        <v>-65258.212000000058</v>
      </c>
      <c r="F9" s="62">
        <f t="shared" si="1"/>
        <v>74.991538040085118</v>
      </c>
      <c r="G9" s="20">
        <f t="shared" ref="G9:G48" si="2">D9/C9*100</f>
        <v>90.018846024016284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302409.2</v>
      </c>
      <c r="D10" s="24">
        <f>SUM(D11:D13)</f>
        <v>271003.24099999998</v>
      </c>
      <c r="E10" s="21">
        <f t="shared" si="0"/>
        <v>-31405.959000000032</v>
      </c>
      <c r="F10" s="62">
        <f t="shared" si="1"/>
        <v>75.883639291014475</v>
      </c>
      <c r="G10" s="20">
        <f t="shared" si="2"/>
        <v>89.614747501068081</v>
      </c>
    </row>
    <row r="11" spans="1:7" s="3" customFormat="1" ht="31.5">
      <c r="A11" s="22" t="s">
        <v>23</v>
      </c>
      <c r="B11" s="23">
        <v>40630</v>
      </c>
      <c r="C11" s="23">
        <v>37885.300000000003</v>
      </c>
      <c r="D11" s="23">
        <v>33049.311000000002</v>
      </c>
      <c r="E11" s="21">
        <f t="shared" si="0"/>
        <v>-4835.9890000000014</v>
      </c>
      <c r="F11" s="62">
        <f t="shared" si="1"/>
        <v>81.342138813684471</v>
      </c>
      <c r="G11" s="20">
        <f t="shared" si="2"/>
        <v>87.235183567241108</v>
      </c>
    </row>
    <row r="12" spans="1:7" s="3" customFormat="1" ht="15.75">
      <c r="A12" s="22" t="s">
        <v>4</v>
      </c>
      <c r="B12" s="23">
        <v>313400</v>
      </c>
      <c r="C12" s="23">
        <v>261755</v>
      </c>
      <c r="D12" s="21">
        <v>235968.23199999999</v>
      </c>
      <c r="E12" s="21">
        <f t="shared" si="0"/>
        <v>-25786.768000000011</v>
      </c>
      <c r="F12" s="62">
        <f>D12/B12*100</f>
        <v>75.292990427568597</v>
      </c>
      <c r="G12" s="20">
        <f t="shared" si="2"/>
        <v>90.148509866096148</v>
      </c>
    </row>
    <row r="13" spans="1:7" s="3" customFormat="1" ht="15.75">
      <c r="A13" s="22" t="s">
        <v>5</v>
      </c>
      <c r="B13" s="23">
        <v>3100</v>
      </c>
      <c r="C13" s="23">
        <v>2768.9</v>
      </c>
      <c r="D13" s="21">
        <v>1985.6980000000001</v>
      </c>
      <c r="E13" s="21">
        <f t="shared" si="0"/>
        <v>-783.202</v>
      </c>
      <c r="F13" s="62">
        <f t="shared" si="1"/>
        <v>64.054774193548397</v>
      </c>
      <c r="G13" s="20">
        <f t="shared" si="2"/>
        <v>71.714326989057028</v>
      </c>
    </row>
    <row r="14" spans="1:7" s="3" customFormat="1" ht="15.75">
      <c r="A14" s="25" t="s">
        <v>6</v>
      </c>
      <c r="B14" s="23">
        <v>1650</v>
      </c>
      <c r="C14" s="23">
        <v>1295.4000000000001</v>
      </c>
      <c r="D14" s="23">
        <v>1219.0540000000001</v>
      </c>
      <c r="E14" s="21">
        <f t="shared" si="0"/>
        <v>-76.346000000000004</v>
      </c>
      <c r="F14" s="62">
        <f t="shared" si="1"/>
        <v>73.882060606060605</v>
      </c>
      <c r="G14" s="20">
        <f t="shared" si="2"/>
        <v>94.106376408831252</v>
      </c>
    </row>
    <row r="15" spans="1:7" s="3" customFormat="1" ht="18.600000000000001" customHeight="1">
      <c r="A15" s="25" t="s">
        <v>49</v>
      </c>
      <c r="B15" s="23">
        <v>426050</v>
      </c>
      <c r="C15" s="23">
        <v>350109.7</v>
      </c>
      <c r="D15" s="23">
        <v>316333.79300000001</v>
      </c>
      <c r="E15" s="21">
        <f t="shared" si="0"/>
        <v>-33775.907000000007</v>
      </c>
      <c r="F15" s="62">
        <f t="shared" si="1"/>
        <v>74.248044360990491</v>
      </c>
      <c r="G15" s="20">
        <f t="shared" si="2"/>
        <v>90.352764576359917</v>
      </c>
    </row>
    <row r="16" spans="1:7" ht="15.75">
      <c r="A16" s="26" t="s">
        <v>8</v>
      </c>
      <c r="B16" s="21">
        <v>450</v>
      </c>
      <c r="C16" s="21">
        <v>372.2</v>
      </c>
      <c r="D16" s="58">
        <v>1011.186</v>
      </c>
      <c r="E16" s="21">
        <f t="shared" si="0"/>
        <v>638.9860000000001</v>
      </c>
      <c r="F16" s="49" t="s">
        <v>51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20847.099999999999</v>
      </c>
      <c r="D17" s="21">
        <v>12909.142</v>
      </c>
      <c r="E17" s="21">
        <f t="shared" si="0"/>
        <v>-7937.9579999999987</v>
      </c>
      <c r="F17" s="62">
        <f t="shared" si="1"/>
        <v>51.349013524264123</v>
      </c>
      <c r="G17" s="20">
        <f t="shared" si="2"/>
        <v>61.922962906111643</v>
      </c>
    </row>
    <row r="18" spans="1:7" ht="49.5" customHeight="1">
      <c r="A18" s="26" t="s">
        <v>9</v>
      </c>
      <c r="B18" s="21">
        <v>11000</v>
      </c>
      <c r="C18" s="21">
        <v>9102.7999999999993</v>
      </c>
      <c r="D18" s="21">
        <v>8501.9339999999993</v>
      </c>
      <c r="E18" s="21">
        <f t="shared" si="0"/>
        <v>-600.86599999999999</v>
      </c>
      <c r="F18" s="62">
        <f t="shared" si="1"/>
        <v>77.290309090909076</v>
      </c>
      <c r="G18" s="20">
        <f t="shared" si="2"/>
        <v>93.399107966779454</v>
      </c>
    </row>
    <row r="19" spans="1:7" ht="15.75">
      <c r="A19" s="26" t="s">
        <v>10</v>
      </c>
      <c r="B19" s="21">
        <v>540</v>
      </c>
      <c r="C19" s="21">
        <v>443.1</v>
      </c>
      <c r="D19" s="21">
        <v>431.89600000000002</v>
      </c>
      <c r="E19" s="21">
        <f t="shared" si="0"/>
        <v>-11.204000000000008</v>
      </c>
      <c r="F19" s="62">
        <f t="shared" si="1"/>
        <v>79.980740740740742</v>
      </c>
      <c r="G19" s="20">
        <f t="shared" si="2"/>
        <v>97.471451139697578</v>
      </c>
    </row>
    <row r="20" spans="1:7" ht="15.75">
      <c r="A20" s="27" t="s">
        <v>11</v>
      </c>
      <c r="B20" s="21">
        <v>9647</v>
      </c>
      <c r="C20" s="58">
        <v>7410.43</v>
      </c>
      <c r="D20" s="58">
        <v>7969.75</v>
      </c>
      <c r="E20" s="21">
        <f t="shared" si="0"/>
        <v>559.31999999999971</v>
      </c>
      <c r="F20" s="62">
        <f t="shared" si="1"/>
        <v>82.613765937597179</v>
      </c>
      <c r="G20" s="20">
        <f>D20/C20*100</f>
        <v>107.54774014463398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2616039.0300000003</v>
      </c>
      <c r="D21" s="29">
        <f>D6+D7+D8+D9+D16+D17+D18+D19+D20</f>
        <v>2327659.7860000003</v>
      </c>
      <c r="E21" s="29">
        <f t="shared" si="0"/>
        <v>-288379.24399999995</v>
      </c>
      <c r="F21" s="63">
        <f t="shared" si="1"/>
        <v>72.298795269489204</v>
      </c>
      <c r="G21" s="51">
        <f t="shared" si="2"/>
        <v>88.976493060961715</v>
      </c>
    </row>
    <row r="22" spans="1:7" ht="16.5" customHeight="1">
      <c r="A22" s="27" t="s">
        <v>13</v>
      </c>
      <c r="B22" s="21">
        <f>SUM(B23:B37)</f>
        <v>818431.00199999998</v>
      </c>
      <c r="C22" s="21">
        <f>SUM(C23:C37)</f>
        <v>704064.07199999993</v>
      </c>
      <c r="D22" s="21">
        <f>SUM(D23:D37)</f>
        <v>675232.30000000016</v>
      </c>
      <c r="E22" s="21">
        <f t="shared" si="0"/>
        <v>-28831.771999999764</v>
      </c>
      <c r="F22" s="62">
        <f t="shared" si="1"/>
        <v>82.503265192781654</v>
      </c>
      <c r="G22" s="20">
        <f t="shared" si="2"/>
        <v>95.904950536944909</v>
      </c>
    </row>
    <row r="23" spans="1:7" ht="31.5" customHeight="1">
      <c r="A23" s="42" t="s">
        <v>14</v>
      </c>
      <c r="B23" s="23">
        <v>600233.5</v>
      </c>
      <c r="C23" s="23">
        <v>493643.2</v>
      </c>
      <c r="D23" s="23">
        <v>468182.35</v>
      </c>
      <c r="E23" s="21">
        <f t="shared" si="0"/>
        <v>-25460.850000000035</v>
      </c>
      <c r="F23" s="62">
        <f t="shared" si="1"/>
        <v>78.00003665240277</v>
      </c>
      <c r="G23" s="64">
        <f t="shared" si="2"/>
        <v>94.842256512395991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50.1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47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2">
        <f>D26/B26*100</f>
        <v>100</v>
      </c>
      <c r="G26" s="64">
        <f>D26/C26*100</f>
        <v>100</v>
      </c>
    </row>
    <row r="27" spans="1:7" ht="294.95" customHeight="1">
      <c r="A27" s="42" t="s">
        <v>48</v>
      </c>
      <c r="B27" s="23">
        <v>8212.4040000000005</v>
      </c>
      <c r="C27" s="23">
        <v>8212.4040000000005</v>
      </c>
      <c r="D27" s="23">
        <v>8212.4040000000005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45" customHeight="1">
      <c r="A28" s="47" t="s">
        <v>33</v>
      </c>
      <c r="B28" s="59">
        <v>6535.683</v>
      </c>
      <c r="C28" s="59">
        <v>5694.95</v>
      </c>
      <c r="D28" s="61">
        <v>5294.3649999999998</v>
      </c>
      <c r="E28" s="21">
        <f t="shared" si="0"/>
        <v>-400.58500000000004</v>
      </c>
      <c r="F28" s="62">
        <f t="shared" si="1"/>
        <v>81.007065367154425</v>
      </c>
      <c r="G28" s="64">
        <f t="shared" si="2"/>
        <v>92.965961070773233</v>
      </c>
    </row>
    <row r="29" spans="1:7" ht="50.8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45" customHeight="1">
      <c r="A31" s="47" t="s">
        <v>44</v>
      </c>
      <c r="B31" s="59">
        <v>6037.5950000000003</v>
      </c>
      <c r="C31" s="59">
        <v>6037.5950000000003</v>
      </c>
      <c r="D31" s="61">
        <v>5171.3459999999995</v>
      </c>
      <c r="E31" s="21">
        <f t="shared" si="0"/>
        <v>-866.24900000000071</v>
      </c>
      <c r="F31" s="62">
        <f t="shared" si="1"/>
        <v>85.652416235272483</v>
      </c>
      <c r="G31" s="20">
        <f t="shared" si="2"/>
        <v>85.652416235272483</v>
      </c>
    </row>
    <row r="32" spans="1:7" ht="47.8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99.997753103689462</v>
      </c>
      <c r="G32" s="20">
        <f t="shared" si="2"/>
        <v>99.997753103689462</v>
      </c>
    </row>
    <row r="33" spans="1:8" ht="47.8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8" ht="47.85" customHeight="1">
      <c r="A34" s="47" t="s">
        <v>50</v>
      </c>
      <c r="B34" s="60">
        <v>11605.982</v>
      </c>
      <c r="C34" s="60">
        <v>9479.9320000000007</v>
      </c>
      <c r="D34" s="61">
        <v>9479.9320000000007</v>
      </c>
      <c r="E34" s="21">
        <f t="shared" si="0"/>
        <v>0</v>
      </c>
      <c r="F34" s="62">
        <f t="shared" si="1"/>
        <v>81.681429455947807</v>
      </c>
      <c r="G34" s="20">
        <f t="shared" si="2"/>
        <v>100</v>
      </c>
    </row>
    <row r="35" spans="1:8" s="2" customFormat="1" ht="16.5" customHeight="1">
      <c r="A35" s="48" t="s">
        <v>30</v>
      </c>
      <c r="B35" s="60">
        <v>15416.934999999999</v>
      </c>
      <c r="C35" s="60">
        <v>14349.288</v>
      </c>
      <c r="D35" s="61">
        <v>13528.957</v>
      </c>
      <c r="E35" s="21">
        <f t="shared" si="0"/>
        <v>-820.33100000000013</v>
      </c>
      <c r="F35" s="62">
        <f>D35/B35*100</f>
        <v>87.753869365084569</v>
      </c>
      <c r="G35" s="20">
        <f t="shared" si="2"/>
        <v>94.283124012843004</v>
      </c>
    </row>
    <row r="36" spans="1:8" s="2" customFormat="1" ht="48" customHeight="1">
      <c r="A36" s="55" t="s">
        <v>40</v>
      </c>
      <c r="B36" s="60">
        <v>17360.7</v>
      </c>
      <c r="C36" s="60">
        <v>13618.5</v>
      </c>
      <c r="D36" s="61">
        <v>12335</v>
      </c>
      <c r="E36" s="21">
        <f t="shared" si="0"/>
        <v>-1283.5</v>
      </c>
      <c r="F36" s="62">
        <f>D36/B36*100</f>
        <v>71.05128249436946</v>
      </c>
      <c r="G36" s="20">
        <f t="shared" si="2"/>
        <v>90.575320336307229</v>
      </c>
    </row>
    <row r="37" spans="1:8" s="2" customFormat="1" ht="65.099999999999994" customHeight="1">
      <c r="A37" s="55" t="s">
        <v>52</v>
      </c>
      <c r="B37" s="60">
        <v>13936.655000000001</v>
      </c>
      <c r="C37" s="60">
        <v>13936.655000000001</v>
      </c>
      <c r="D37" s="60">
        <v>13936.655000000001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8" ht="13.5" customHeight="1">
      <c r="A38" s="46" t="s">
        <v>16</v>
      </c>
      <c r="B38" s="29">
        <f>B21+B22</f>
        <v>4037931.102</v>
      </c>
      <c r="C38" s="30">
        <f>C21+C22</f>
        <v>3320103.102</v>
      </c>
      <c r="D38" s="31">
        <f>D21+D22</f>
        <v>3002892.0860000006</v>
      </c>
      <c r="E38" s="29">
        <f t="shared" si="0"/>
        <v>-317211.01599999936</v>
      </c>
      <c r="F38" s="63">
        <f t="shared" si="1"/>
        <v>74.367095677106988</v>
      </c>
      <c r="G38" s="44">
        <f t="shared" si="2"/>
        <v>90.445748030869453</v>
      </c>
    </row>
    <row r="39" spans="1:8" ht="16.149999999999999" customHeight="1">
      <c r="A39" s="46" t="s">
        <v>17</v>
      </c>
      <c r="B39" s="21"/>
      <c r="C39" s="30"/>
      <c r="D39" s="32"/>
      <c r="E39" s="21"/>
      <c r="F39" s="62"/>
      <c r="G39" s="44"/>
    </row>
    <row r="40" spans="1:8" s="5" customFormat="1" ht="15.6" customHeight="1">
      <c r="A40" s="26" t="s">
        <v>7</v>
      </c>
      <c r="B40" s="21">
        <v>705</v>
      </c>
      <c r="C40" s="21">
        <v>600</v>
      </c>
      <c r="D40" s="32">
        <v>588.452</v>
      </c>
      <c r="E40" s="21">
        <f t="shared" si="0"/>
        <v>-11.548000000000002</v>
      </c>
      <c r="F40" s="49">
        <f t="shared" si="1"/>
        <v>83.468368794326238</v>
      </c>
      <c r="G40" s="20">
        <f t="shared" si="2"/>
        <v>98.075333333333333</v>
      </c>
      <c r="H40" s="4"/>
    </row>
    <row r="41" spans="1:8" s="5" customFormat="1" ht="15.6" customHeight="1">
      <c r="A41" s="26" t="s">
        <v>38</v>
      </c>
      <c r="B41" s="21">
        <v>0</v>
      </c>
      <c r="C41" s="21">
        <v>0</v>
      </c>
      <c r="D41" s="32">
        <v>0.29499999999999998</v>
      </c>
      <c r="E41" s="21">
        <f t="shared" si="0"/>
        <v>0.29499999999999998</v>
      </c>
      <c r="F41" s="49"/>
      <c r="G41" s="20"/>
      <c r="H41" s="4"/>
    </row>
    <row r="42" spans="1:8" s="4" customFormat="1" ht="50.1" customHeight="1">
      <c r="A42" s="26" t="s">
        <v>43</v>
      </c>
      <c r="B42" s="21">
        <v>1200</v>
      </c>
      <c r="C42" s="21">
        <v>845</v>
      </c>
      <c r="D42" s="21">
        <v>42.892000000000003</v>
      </c>
      <c r="E42" s="21">
        <f t="shared" si="0"/>
        <v>-802.10799999999995</v>
      </c>
      <c r="F42" s="49">
        <f t="shared" si="1"/>
        <v>3.5743333333333336</v>
      </c>
      <c r="G42" s="20">
        <f t="shared" si="2"/>
        <v>5.0759763313609474</v>
      </c>
    </row>
    <row r="43" spans="1:8" s="4" customFormat="1" ht="63.75" customHeight="1">
      <c r="A43" s="45" t="s">
        <v>34</v>
      </c>
      <c r="B43" s="21">
        <v>220</v>
      </c>
      <c r="C43" s="21">
        <v>165</v>
      </c>
      <c r="D43" s="21">
        <v>233.726</v>
      </c>
      <c r="E43" s="21">
        <f t="shared" si="0"/>
        <v>68.725999999999999</v>
      </c>
      <c r="F43" s="49">
        <f t="shared" si="1"/>
        <v>106.23909090909092</v>
      </c>
      <c r="G43" s="20">
        <f t="shared" si="2"/>
        <v>141.65212121212122</v>
      </c>
    </row>
    <row r="44" spans="1:8" s="4" customFormat="1" ht="31.5">
      <c r="A44" s="26" t="s">
        <v>18</v>
      </c>
      <c r="B44" s="21">
        <v>4240</v>
      </c>
      <c r="C44" s="21">
        <v>2560</v>
      </c>
      <c r="D44" s="21">
        <v>3955.1289999999999</v>
      </c>
      <c r="E44" s="21">
        <f t="shared" si="0"/>
        <v>1395.1289999999999</v>
      </c>
      <c r="F44" s="49">
        <f t="shared" si="1"/>
        <v>93.281344339622635</v>
      </c>
      <c r="G44" s="20">
        <f t="shared" si="2"/>
        <v>154.4972265625</v>
      </c>
    </row>
    <row r="45" spans="1:8" s="4" customFormat="1" ht="51" customHeight="1">
      <c r="A45" s="26" t="s">
        <v>36</v>
      </c>
      <c r="B45" s="21">
        <v>3000</v>
      </c>
      <c r="C45" s="21">
        <v>1500</v>
      </c>
      <c r="D45" s="21">
        <v>0</v>
      </c>
      <c r="E45" s="21">
        <f t="shared" si="0"/>
        <v>-1500</v>
      </c>
      <c r="F45" s="49"/>
      <c r="G45" s="20"/>
    </row>
    <row r="46" spans="1:8" s="4" customFormat="1" ht="17.25" customHeight="1">
      <c r="A46" s="26" t="s">
        <v>37</v>
      </c>
      <c r="B46" s="21">
        <v>2100</v>
      </c>
      <c r="C46" s="21">
        <v>1100</v>
      </c>
      <c r="D46" s="21">
        <v>0</v>
      </c>
      <c r="E46" s="21">
        <f t="shared" si="0"/>
        <v>-1100</v>
      </c>
      <c r="F46" s="49"/>
      <c r="G46" s="20"/>
    </row>
    <row r="47" spans="1:8" s="4" customFormat="1" ht="51" customHeight="1">
      <c r="A47" s="26" t="s">
        <v>53</v>
      </c>
      <c r="B47" s="21">
        <v>0</v>
      </c>
      <c r="C47" s="21">
        <v>0</v>
      </c>
      <c r="D47" s="21">
        <v>5046.0609999999997</v>
      </c>
      <c r="E47" s="21">
        <f t="shared" si="0"/>
        <v>5046.0609999999997</v>
      </c>
      <c r="F47" s="49"/>
      <c r="G47" s="20"/>
    </row>
    <row r="48" spans="1:8" s="2" customFormat="1" ht="15.75">
      <c r="A48" s="43" t="s">
        <v>19</v>
      </c>
      <c r="B48" s="29">
        <f>SUM(B40:B47)</f>
        <v>11465</v>
      </c>
      <c r="C48" s="29">
        <f>SUM(C40:C47)</f>
        <v>6770</v>
      </c>
      <c r="D48" s="29">
        <f>SUM(D40:D47)</f>
        <v>9866.5550000000003</v>
      </c>
      <c r="E48" s="29">
        <f>D48-C48</f>
        <v>3096.5550000000003</v>
      </c>
      <c r="F48" s="50">
        <f t="shared" si="1"/>
        <v>86.058046227649371</v>
      </c>
      <c r="G48" s="44">
        <f t="shared" si="2"/>
        <v>145.739364844904</v>
      </c>
    </row>
    <row r="49" spans="1:7" s="53" customFormat="1" ht="16.5" customHeight="1">
      <c r="A49" s="43" t="s">
        <v>20</v>
      </c>
      <c r="B49" s="29">
        <f>B38+B48</f>
        <v>4049396.102</v>
      </c>
      <c r="C49" s="29">
        <f>C38+C48</f>
        <v>3326873.102</v>
      </c>
      <c r="D49" s="29">
        <f>D38+D48</f>
        <v>3012758.6410000008</v>
      </c>
      <c r="E49" s="29">
        <f t="shared" si="0"/>
        <v>-314114.4609999992</v>
      </c>
      <c r="F49" s="63">
        <f t="shared" si="1"/>
        <v>74.400196106081026</v>
      </c>
      <c r="G49" s="44">
        <f>D49/C49*100</f>
        <v>90.558267437036761</v>
      </c>
    </row>
    <row r="50" spans="1:7" s="57" customFormat="1" ht="32.1" customHeight="1">
      <c r="A50" s="56" t="s">
        <v>24</v>
      </c>
      <c r="B50" s="58">
        <v>3730</v>
      </c>
      <c r="C50" s="58">
        <v>2797.5</v>
      </c>
      <c r="D50" s="19">
        <v>4836.0427600000003</v>
      </c>
      <c r="E50" s="21">
        <f t="shared" si="0"/>
        <v>2038.5427600000003</v>
      </c>
      <c r="F50" s="49">
        <f t="shared" si="1"/>
        <v>129.65262091152817</v>
      </c>
      <c r="G50" s="66" t="s">
        <v>46</v>
      </c>
    </row>
    <row r="51" spans="1:7" ht="22.5" customHeight="1">
      <c r="A51" s="52" t="s">
        <v>21</v>
      </c>
      <c r="B51" s="29">
        <f>B49+B50</f>
        <v>4053126.102</v>
      </c>
      <c r="C51" s="29">
        <f>C49+C50</f>
        <v>3329670.602</v>
      </c>
      <c r="D51" s="29">
        <f>D49+D50</f>
        <v>3017594.6837600009</v>
      </c>
      <c r="E51" s="29">
        <f>D51-C51</f>
        <v>-312075.9182399991</v>
      </c>
      <c r="F51" s="65">
        <f t="shared" si="1"/>
        <v>74.451043659139543</v>
      </c>
      <c r="G51" s="54">
        <f>D51/C51*100</f>
        <v>90.627423684116152</v>
      </c>
    </row>
    <row r="53" spans="1:7">
      <c r="A53" s="6"/>
      <c r="B53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user_452a</cp:lastModifiedBy>
  <cp:lastPrinted>2020-10-01T11:48:35Z</cp:lastPrinted>
  <dcterms:created xsi:type="dcterms:W3CDTF">2004-07-02T06:40:36Z</dcterms:created>
  <dcterms:modified xsi:type="dcterms:W3CDTF">2020-10-15T11:30:02Z</dcterms:modified>
</cp:coreProperties>
</file>