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<sst xmlns="http://schemas.openxmlformats.org/spreadsheetml/2006/main" count="130" uniqueCount="117">
  <si>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</si>
  <si>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</si>
  <si>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</si>
  <si>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</si>
  <si>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</si>
  <si>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</si>
  <si>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</si>
  <si>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</si>
  <si>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</si>
  <si>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</si>
  <si>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</si>
  <si>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</si>
  <si>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</si>
  <si>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</si>
  <si>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</si>
  <si>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</si>
  <si>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</si>
  <si>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</si>
  <si>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</si>
  <si>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</si>
  <si>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</si>
  <si>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</si>
  <si>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</si>
  <si>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</si>
  <si>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</si>
  <si>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</si>
  <si>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</si>
  <si>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</si>
  <si>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</si>
  <si>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</si>
  <si>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</si>
  <si>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</si>
  <si>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</si>
  <si>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</si>
  <si>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</si>
  <si>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</si>
  <si>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</si>
  <si>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</si>
  <si>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</si>
  <si>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</si>
  <si>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</si>
  <si>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</si>
  <si>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</si>
  <si>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</si>
  <si>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</si>
  <si>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</si>
  <si>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</si>
  <si>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</si>
  <si>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</si>
  <si>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</si>
  <si>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</si>
  <si>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</si>
  <si>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</si>
  <si>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</si>
  <si>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</si>
  <si>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</si>
  <si>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</si>
  <si>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</si>
  <si>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</si>
  <si>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</si>
  <si>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</si>
  <si>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</si>
  <si>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</si>
  <si>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</si>
  <si>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</si>
  <si>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</si>
  <si>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</si>
  <si>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</si>
  <si>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</si>
  <si>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</si>
  <si>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</si>
  <si>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</si>
  <si>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</si>
  <si>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</si>
  <si>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</si>
  <si>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</si>
  <si>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</si>
  <si>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</si>
  <si>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</si>
  <si>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</si>
  <si>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</si>
  <si>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</si>
  <si>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</si>
  <si>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</si>
  <si>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</si>
  <si>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</si>
  <si>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</si>
  <si>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</si>
  <si>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</si>
  <si>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</si>
  <si>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</si>
  <si>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</si>
  <si>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</si>
  <si>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</si>
  <si>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</si>
  <si>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</si>
  <si>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</si>
  <si>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</si>
  <si>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</si>
  <si>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</si>
  <si>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</si>
  <si>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План на           січень - серпень   з урахуванням змін, 
тис. грн.</t>
  </si>
  <si>
    <t>План на
 январь- август с учетом изменений, тыс. грн.</t>
  </si>
  <si>
    <t>в 24,5 р.б.</t>
  </si>
  <si>
    <t>в 18,6 р.б.</t>
  </si>
  <si>
    <t>Щомісячна інформація про надходження  до  міського бюджету м.Миколаєва за  
2017 рік (без власних надходжень бюджетних установ)</t>
  </si>
  <si>
    <t xml:space="preserve">Надійшло з
 01 січня по 
31 серпня            тис. грн. </t>
  </si>
  <si>
    <t>Ежемесячная информация о поступлениях в городской бюджет г. Николаева 
за  2017 год                                                                 
(без собственных поступлений бюджетных учреждений )</t>
  </si>
  <si>
    <t xml:space="preserve">Поступило          с 01 января
по 31 августа июля,
тыс. грн. </t>
  </si>
  <si>
    <t>в 4,4 р.б.</t>
  </si>
  <si>
    <t>в 2,2 р.б.</t>
  </si>
  <si>
    <t>в 3,4 р.б.</t>
  </si>
  <si>
    <t>в 5,2 р.б.</t>
  </si>
  <si>
    <t>в 2,8 р.б.</t>
  </si>
  <si>
    <t>в 4,3 р.б.</t>
  </si>
  <si>
    <t>в 10,0 р.б.</t>
  </si>
  <si>
    <t>в 6,4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</si>
</sst>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6" fontId="17" fillId="0" borderId="12" xfId="0" applyNumberFormat="1" applyFont="1" applyBorder="1" applyAlignment="1">
      <alignment horizontal="righ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8" fillId="0" borderId="12" xfId="0" applyFont="1" applyFill="1" applyBorder="1" applyAlignment="1">
      <alignment horizontal="left" wrapText="1"/>
    </xf>
    <xf numFmtId="0" fontId="18" fillId="0" borderId="12" xfId="0" applyFont="1" applyFill="1" applyBorder="1" applyAlignment="1">
      <alignment vertic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75" zoomScalePageLayoutView="0" workbookViewId="0" topLeftCell="A1">
      <selection activeCell="C10" sqref="C10"/>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20" t="s">
        <v>105</v>
      </c>
      <c r="B2" s="120"/>
      <c r="C2" s="120"/>
      <c r="D2" s="120"/>
      <c r="E2" s="120"/>
      <c r="F2" s="120"/>
    </row>
    <row r="3" spans="1:6" ht="15.75">
      <c r="A3" s="26"/>
      <c r="B3" s="70"/>
      <c r="C3" s="27"/>
      <c r="D3" s="71"/>
      <c r="E3" s="28"/>
      <c r="F3" s="29"/>
    </row>
    <row r="4" spans="1:6" ht="94.5" customHeight="1">
      <c r="A4" s="72" t="s">
        <v>26</v>
      </c>
      <c r="B4" s="73" t="s">
        <v>72</v>
      </c>
      <c r="C4" s="74" t="s">
        <v>101</v>
      </c>
      <c r="D4" s="75" t="s">
        <v>106</v>
      </c>
      <c r="E4" s="76" t="s">
        <v>73</v>
      </c>
      <c r="F4" s="77" t="s">
        <v>74</v>
      </c>
    </row>
    <row r="5" spans="1:6" ht="49.5" customHeight="1" hidden="1">
      <c r="A5" s="72"/>
      <c r="B5" s="73"/>
      <c r="C5" s="74"/>
      <c r="D5" s="75"/>
      <c r="E5" s="76"/>
      <c r="F5" s="77"/>
    </row>
    <row r="6" spans="1:6" ht="18" customHeight="1">
      <c r="A6" s="38" t="s">
        <v>27</v>
      </c>
      <c r="B6" s="39"/>
      <c r="C6" s="40"/>
      <c r="D6" s="41"/>
      <c r="E6" s="42"/>
      <c r="F6" s="43"/>
    </row>
    <row r="7" spans="1:6" ht="22.5" customHeight="1">
      <c r="A7" s="78" t="s">
        <v>28</v>
      </c>
      <c r="B7" s="44">
        <v>1217055</v>
      </c>
      <c r="C7" s="45">
        <v>799399</v>
      </c>
      <c r="D7" s="46">
        <v>829391.053</v>
      </c>
      <c r="E7" s="47">
        <f>D7/B7*100</f>
        <v>68.14737649489958</v>
      </c>
      <c r="F7" s="48">
        <f>D7/C7*100</f>
        <v>103.75182518366924</v>
      </c>
    </row>
    <row r="8" spans="1:6" ht="18" customHeight="1">
      <c r="A8" s="57" t="s">
        <v>62</v>
      </c>
      <c r="B8" s="49">
        <v>2140</v>
      </c>
      <c r="C8" s="45">
        <v>1703.6</v>
      </c>
      <c r="D8" s="46">
        <v>2027.633</v>
      </c>
      <c r="E8" s="47">
        <f aca="true" t="shared" si="0" ref="E8:E53">D8/B8*100</f>
        <v>94.74920560747664</v>
      </c>
      <c r="F8" s="48">
        <f aca="true" t="shared" si="1" ref="F8:F53">D8/C8*100</f>
        <v>119.02048602958442</v>
      </c>
    </row>
    <row r="9" spans="1:6" ht="18.75" customHeight="1">
      <c r="A9" s="56" t="s">
        <v>86</v>
      </c>
      <c r="B9" s="49">
        <v>195600</v>
      </c>
      <c r="C9" s="45">
        <v>120764.1</v>
      </c>
      <c r="D9" s="46">
        <v>114609.463</v>
      </c>
      <c r="E9" s="47">
        <f t="shared" si="0"/>
        <v>58.59379498977505</v>
      </c>
      <c r="F9" s="48">
        <f t="shared" si="1"/>
        <v>94.90358724157262</v>
      </c>
    </row>
    <row r="10" spans="1:6" ht="15.75">
      <c r="A10" s="57" t="s">
        <v>54</v>
      </c>
      <c r="B10" s="50">
        <f>B11+B15+B17</f>
        <v>537438</v>
      </c>
      <c r="C10" s="50">
        <f>C11+C15+C17</f>
        <v>376609.26</v>
      </c>
      <c r="D10" s="50">
        <f>D11+D15+D16+D17</f>
        <v>394957.718</v>
      </c>
      <c r="E10" s="47">
        <f t="shared" si="0"/>
        <v>73.48898254310264</v>
      </c>
      <c r="F10" s="48">
        <f t="shared" si="1"/>
        <v>104.87201456491006</v>
      </c>
    </row>
    <row r="11" spans="1:6" s="12" customFormat="1" ht="15.75">
      <c r="A11" s="51" t="s">
        <v>29</v>
      </c>
      <c r="B11" s="52">
        <f>SUM(B12:B14)</f>
        <v>306758</v>
      </c>
      <c r="C11" s="53">
        <f>C12+C13+C14</f>
        <v>209637.44</v>
      </c>
      <c r="D11" s="53">
        <f>D12+D13+D14</f>
        <v>211815.117</v>
      </c>
      <c r="E11" s="47">
        <f t="shared" si="0"/>
        <v>69.04958208098893</v>
      </c>
      <c r="F11" s="48">
        <f t="shared" si="1"/>
        <v>101.0387824808393</v>
      </c>
    </row>
    <row r="12" spans="1:6" s="12" customFormat="1" ht="33" customHeight="1">
      <c r="A12" s="51" t="s">
        <v>56</v>
      </c>
      <c r="B12" s="52">
        <v>24108</v>
      </c>
      <c r="C12" s="53">
        <v>17357</v>
      </c>
      <c r="D12" s="54">
        <v>19526.342</v>
      </c>
      <c r="E12" s="47">
        <f t="shared" si="0"/>
        <v>80.99527957524474</v>
      </c>
      <c r="F12" s="48">
        <f t="shared" si="1"/>
        <v>112.49836953390565</v>
      </c>
    </row>
    <row r="13" spans="1:6" s="12" customFormat="1" ht="15.75">
      <c r="A13" s="51" t="s">
        <v>30</v>
      </c>
      <c r="B13" s="52">
        <v>280700</v>
      </c>
      <c r="C13" s="53">
        <v>190760.44</v>
      </c>
      <c r="D13" s="54">
        <v>189752.399</v>
      </c>
      <c r="E13" s="47">
        <f t="shared" si="0"/>
        <v>67.59971464196651</v>
      </c>
      <c r="F13" s="48">
        <f t="shared" si="1"/>
        <v>99.47156706075955</v>
      </c>
    </row>
    <row r="14" spans="1:6" s="12" customFormat="1" ht="15.75" customHeight="1">
      <c r="A14" s="51" t="s">
        <v>31</v>
      </c>
      <c r="B14" s="52">
        <v>1950</v>
      </c>
      <c r="C14" s="53">
        <v>1520</v>
      </c>
      <c r="D14" s="85">
        <v>2536.376</v>
      </c>
      <c r="E14" s="47">
        <f t="shared" si="0"/>
        <v>130.07056410256413</v>
      </c>
      <c r="F14" s="48">
        <f t="shared" si="1"/>
        <v>166.86684210526317</v>
      </c>
    </row>
    <row r="15" spans="1:6" s="12" customFormat="1" ht="18.75" customHeight="1">
      <c r="A15" s="55" t="s">
        <v>32</v>
      </c>
      <c r="B15" s="52">
        <v>250</v>
      </c>
      <c r="C15" s="53">
        <v>171.82</v>
      </c>
      <c r="D15" s="54">
        <v>250.622</v>
      </c>
      <c r="E15" s="47">
        <f t="shared" si="0"/>
        <v>100.2488</v>
      </c>
      <c r="F15" s="48">
        <f t="shared" si="1"/>
        <v>145.86311255965546</v>
      </c>
    </row>
    <row r="16" spans="1:6" s="12" customFormat="1" ht="54" customHeight="1">
      <c r="A16" s="55" t="s">
        <v>64</v>
      </c>
      <c r="B16" s="52"/>
      <c r="C16" s="53"/>
      <c r="D16" s="54">
        <v>-117.469</v>
      </c>
      <c r="E16" s="47"/>
      <c r="F16" s="48"/>
    </row>
    <row r="17" spans="1:6" s="12" customFormat="1" ht="18" customHeight="1">
      <c r="A17" s="55" t="s">
        <v>33</v>
      </c>
      <c r="B17" s="52">
        <v>230430</v>
      </c>
      <c r="C17" s="53">
        <v>166800</v>
      </c>
      <c r="D17" s="54">
        <v>183009.448</v>
      </c>
      <c r="E17" s="47">
        <f t="shared" si="0"/>
        <v>79.42084277220847</v>
      </c>
      <c r="F17" s="48">
        <f t="shared" si="1"/>
        <v>109.71789448441247</v>
      </c>
    </row>
    <row r="18" spans="1:6" ht="20.25" customHeight="1">
      <c r="A18" s="56" t="s">
        <v>35</v>
      </c>
      <c r="B18" s="49">
        <v>150</v>
      </c>
      <c r="C18" s="45">
        <v>98</v>
      </c>
      <c r="D18" s="44">
        <v>507.278</v>
      </c>
      <c r="E18" s="83" t="s">
        <v>111</v>
      </c>
      <c r="F18" s="48" t="s">
        <v>112</v>
      </c>
    </row>
    <row r="19" spans="1:6" ht="34.5" customHeight="1">
      <c r="A19" s="56" t="s">
        <v>76</v>
      </c>
      <c r="B19" s="49">
        <v>20500</v>
      </c>
      <c r="C19" s="45">
        <v>12618</v>
      </c>
      <c r="D19" s="46">
        <v>16050.144</v>
      </c>
      <c r="E19" s="47">
        <f t="shared" si="0"/>
        <v>78.29338536585367</v>
      </c>
      <c r="F19" s="48">
        <f t="shared" si="1"/>
        <v>127.20038040893962</v>
      </c>
    </row>
    <row r="20" spans="1:6" ht="69" customHeight="1">
      <c r="A20" s="56" t="s">
        <v>36</v>
      </c>
      <c r="B20" s="49">
        <v>10500</v>
      </c>
      <c r="C20" s="45">
        <v>7000</v>
      </c>
      <c r="D20" s="46">
        <v>7027.52</v>
      </c>
      <c r="E20" s="47">
        <f t="shared" si="0"/>
        <v>66.92876190476191</v>
      </c>
      <c r="F20" s="48">
        <f t="shared" si="1"/>
        <v>100.39314285714286</v>
      </c>
    </row>
    <row r="21" spans="1:6" ht="16.5" customHeight="1">
      <c r="A21" s="56" t="s">
        <v>37</v>
      </c>
      <c r="B21" s="49">
        <v>300</v>
      </c>
      <c r="C21" s="45">
        <v>188</v>
      </c>
      <c r="D21" s="46">
        <v>348.49</v>
      </c>
      <c r="E21" s="47">
        <f t="shared" si="0"/>
        <v>116.16333333333333</v>
      </c>
      <c r="F21" s="48">
        <f t="shared" si="1"/>
        <v>185.36702127659575</v>
      </c>
    </row>
    <row r="22" spans="1:6" ht="33.75" customHeight="1">
      <c r="A22" s="56" t="s">
        <v>84</v>
      </c>
      <c r="B22" s="49"/>
      <c r="C22" s="45"/>
      <c r="D22" s="46">
        <v>17309.589</v>
      </c>
      <c r="E22" s="47"/>
      <c r="F22" s="48"/>
    </row>
    <row r="23" spans="1:6" ht="22.5" customHeight="1">
      <c r="A23" s="57" t="s">
        <v>38</v>
      </c>
      <c r="B23" s="49">
        <v>3100</v>
      </c>
      <c r="C23" s="45">
        <v>2060</v>
      </c>
      <c r="D23" s="44">
        <v>5665.041</v>
      </c>
      <c r="E23" s="47">
        <f t="shared" si="0"/>
        <v>182.74325806451614</v>
      </c>
      <c r="F23" s="48" t="s">
        <v>113</v>
      </c>
    </row>
    <row r="24" spans="1:6" s="10" customFormat="1" ht="21.75" customHeight="1">
      <c r="A24" s="58" t="s">
        <v>39</v>
      </c>
      <c r="B24" s="59">
        <f>B7+B8+B9+B10++B18+B19+B20+B21+B23</f>
        <v>1986783</v>
      </c>
      <c r="C24" s="59">
        <f>C7+C8+C9+C10++C18+C19+C20+C21+C23</f>
        <v>1320439.96</v>
      </c>
      <c r="D24" s="59">
        <f>D7+D8+D9+D10+D18+D19+D20+D21+D22+D23</f>
        <v>1387893.929</v>
      </c>
      <c r="E24" s="89">
        <f t="shared" si="0"/>
        <v>69.85634208667982</v>
      </c>
      <c r="F24" s="90">
        <f t="shared" si="1"/>
        <v>105.10844650596609</v>
      </c>
    </row>
    <row r="25" spans="1:6" ht="23.25" customHeight="1">
      <c r="A25" s="57" t="s">
        <v>40</v>
      </c>
      <c r="B25" s="52">
        <f>B26+B27+B28+B29+B30+B31+B33+B35+B36+B34+B32+B37</f>
        <v>1760286.4359999998</v>
      </c>
      <c r="C25" s="53">
        <f>SUM(C26:C37)</f>
        <v>1251009.935</v>
      </c>
      <c r="D25" s="53">
        <f>SUM(D26:D36)</f>
        <v>1234116.763</v>
      </c>
      <c r="E25" s="47">
        <f t="shared" si="0"/>
        <v>70.108860567281</v>
      </c>
      <c r="F25" s="48">
        <f t="shared" si="1"/>
        <v>98.64963726287273</v>
      </c>
    </row>
    <row r="26" spans="1:6" ht="132.75" customHeight="1">
      <c r="A26" s="79" t="s">
        <v>41</v>
      </c>
      <c r="B26" s="52">
        <v>521582.3</v>
      </c>
      <c r="C26" s="60">
        <v>339996.166</v>
      </c>
      <c r="D26" s="61">
        <v>333774.693</v>
      </c>
      <c r="E26" s="47">
        <f t="shared" si="0"/>
        <v>63.99271850290933</v>
      </c>
      <c r="F26" s="48">
        <f t="shared" si="1"/>
        <v>98.17013436557399</v>
      </c>
    </row>
    <row r="27" spans="1:6" ht="146.25" customHeight="1">
      <c r="A27" s="79" t="s">
        <v>42</v>
      </c>
      <c r="B27" s="52">
        <v>395770.3</v>
      </c>
      <c r="C27" s="60">
        <v>342917.822</v>
      </c>
      <c r="D27" s="61">
        <v>342917.564</v>
      </c>
      <c r="E27" s="47">
        <f t="shared" si="0"/>
        <v>86.64560327038184</v>
      </c>
      <c r="F27" s="48">
        <f t="shared" si="1"/>
        <v>99.99992476331546</v>
      </c>
    </row>
    <row r="28" spans="1:6" ht="85.5" customHeight="1">
      <c r="A28" s="79" t="s">
        <v>43</v>
      </c>
      <c r="B28" s="52">
        <v>890.5</v>
      </c>
      <c r="C28" s="53">
        <v>593.6</v>
      </c>
      <c r="D28" s="61">
        <v>593.6</v>
      </c>
      <c r="E28" s="47">
        <f t="shared" si="0"/>
        <v>66.65918023582257</v>
      </c>
      <c r="F28" s="48">
        <f t="shared" si="1"/>
        <v>100</v>
      </c>
    </row>
    <row r="29" spans="1:6" ht="71.25" customHeight="1">
      <c r="A29" s="79" t="s">
        <v>87</v>
      </c>
      <c r="B29" s="52">
        <v>9986.6</v>
      </c>
      <c r="C29" s="53">
        <v>4089.4</v>
      </c>
      <c r="D29" s="61">
        <v>4089.4</v>
      </c>
      <c r="E29" s="47">
        <f t="shared" si="0"/>
        <v>40.94887148779364</v>
      </c>
      <c r="F29" s="48">
        <f t="shared" si="1"/>
        <v>100</v>
      </c>
    </row>
    <row r="30" spans="1:6" ht="36" customHeight="1">
      <c r="A30" s="79" t="s">
        <v>44</v>
      </c>
      <c r="B30" s="52">
        <v>375497</v>
      </c>
      <c r="C30" s="53">
        <v>258313</v>
      </c>
      <c r="D30" s="61">
        <v>258313</v>
      </c>
      <c r="E30" s="47">
        <f t="shared" si="0"/>
        <v>68.79229394642302</v>
      </c>
      <c r="F30" s="48">
        <f t="shared" si="1"/>
        <v>100</v>
      </c>
    </row>
    <row r="31" spans="1:6" ht="33.75" customHeight="1">
      <c r="A31" s="79" t="s">
        <v>45</v>
      </c>
      <c r="B31" s="52">
        <v>421623.7</v>
      </c>
      <c r="C31" s="53">
        <v>278596.533</v>
      </c>
      <c r="D31" s="61">
        <v>278596.533</v>
      </c>
      <c r="E31" s="47">
        <f t="shared" si="0"/>
        <v>66.07705710091723</v>
      </c>
      <c r="F31" s="48">
        <f t="shared" si="1"/>
        <v>100</v>
      </c>
    </row>
    <row r="32" spans="1:6" ht="69" customHeight="1">
      <c r="A32" s="79" t="s">
        <v>92</v>
      </c>
      <c r="B32" s="52">
        <v>8786.275</v>
      </c>
      <c r="C32" s="53">
        <v>6935</v>
      </c>
      <c r="D32" s="61">
        <v>6935</v>
      </c>
      <c r="E32" s="47">
        <f t="shared" si="0"/>
        <v>78.92992195213557</v>
      </c>
      <c r="F32" s="48">
        <f t="shared" si="1"/>
        <v>100</v>
      </c>
    </row>
    <row r="33" spans="1:6" ht="19.5" customHeight="1">
      <c r="A33" s="80" t="s">
        <v>46</v>
      </c>
      <c r="B33" s="52">
        <v>6634.15</v>
      </c>
      <c r="C33" s="60">
        <v>4834.745</v>
      </c>
      <c r="D33" s="61">
        <v>4412.193</v>
      </c>
      <c r="E33" s="47">
        <f t="shared" si="0"/>
        <v>66.50728427907117</v>
      </c>
      <c r="F33" s="48">
        <f t="shared" si="1"/>
        <v>91.2600974818734</v>
      </c>
    </row>
    <row r="34" spans="1:6" ht="69" customHeight="1">
      <c r="A34" s="87" t="s">
        <v>90</v>
      </c>
      <c r="B34" s="52">
        <v>4457.487</v>
      </c>
      <c r="C34" s="60">
        <v>1070.145</v>
      </c>
      <c r="D34" s="61">
        <v>1070.145</v>
      </c>
      <c r="E34" s="47">
        <f t="shared" si="0"/>
        <v>24.00780978161013</v>
      </c>
      <c r="F34" s="48">
        <f t="shared" si="1"/>
        <v>100</v>
      </c>
    </row>
    <row r="35" spans="1:6" ht="225" customHeight="1">
      <c r="A35" s="81" t="s">
        <v>78</v>
      </c>
      <c r="B35" s="52">
        <v>4218.1</v>
      </c>
      <c r="C35" s="53">
        <v>2823.5</v>
      </c>
      <c r="D35" s="61">
        <v>2529.311</v>
      </c>
      <c r="E35" s="47">
        <f t="shared" si="0"/>
        <v>59.963277304947724</v>
      </c>
      <c r="F35" s="48">
        <f t="shared" si="1"/>
        <v>89.5806977156012</v>
      </c>
    </row>
    <row r="36" spans="1:6" ht="294.75" customHeight="1">
      <c r="A36" s="86" t="s">
        <v>85</v>
      </c>
      <c r="B36" s="52">
        <v>885.324</v>
      </c>
      <c r="C36" s="53">
        <v>885.324</v>
      </c>
      <c r="D36" s="61">
        <v>885.324</v>
      </c>
      <c r="E36" s="47">
        <f t="shared" si="0"/>
        <v>100</v>
      </c>
      <c r="F36" s="48">
        <f t="shared" si="1"/>
        <v>100</v>
      </c>
    </row>
    <row r="37" spans="1:6" ht="310.5" customHeight="1">
      <c r="A37" s="86" t="s">
        <v>96</v>
      </c>
      <c r="B37" s="52">
        <v>9954.7</v>
      </c>
      <c r="C37" s="53">
        <v>9954.7</v>
      </c>
      <c r="D37" s="61"/>
      <c r="E37" s="47"/>
      <c r="F37" s="48"/>
    </row>
    <row r="38" spans="1:6" s="10" customFormat="1" ht="28.5" customHeight="1">
      <c r="A38" s="64" t="s">
        <v>47</v>
      </c>
      <c r="B38" s="59">
        <f>B24+B25</f>
        <v>3747069.4359999998</v>
      </c>
      <c r="C38" s="62">
        <f>C24+C25</f>
        <v>2571449.895</v>
      </c>
      <c r="D38" s="63">
        <f>D24+D25</f>
        <v>2622010.692</v>
      </c>
      <c r="E38" s="89">
        <f t="shared" si="0"/>
        <v>69.97496942034249</v>
      </c>
      <c r="F38" s="90">
        <f t="shared" si="1"/>
        <v>101.96623691164707</v>
      </c>
    </row>
    <row r="39" spans="1:6" ht="24" customHeight="1">
      <c r="A39" s="64" t="s">
        <v>48</v>
      </c>
      <c r="B39" s="49"/>
      <c r="C39" s="62"/>
      <c r="D39" s="65"/>
      <c r="E39" s="47"/>
      <c r="F39" s="48"/>
    </row>
    <row r="40" spans="1:6" ht="42" customHeight="1">
      <c r="A40" s="56" t="s">
        <v>95</v>
      </c>
      <c r="B40" s="49"/>
      <c r="C40" s="63"/>
      <c r="D40" s="65">
        <v>2.747</v>
      </c>
      <c r="E40" s="47"/>
      <c r="F40" s="110"/>
    </row>
    <row r="41" spans="1:6" ht="57.75" customHeight="1">
      <c r="A41" s="56" t="s">
        <v>80</v>
      </c>
      <c r="B41" s="49"/>
      <c r="C41" s="63"/>
      <c r="D41" s="65">
        <v>-22.151</v>
      </c>
      <c r="E41" s="47"/>
      <c r="F41" s="110"/>
    </row>
    <row r="42" spans="1:6" ht="18.75" customHeight="1">
      <c r="A42" s="56" t="s">
        <v>34</v>
      </c>
      <c r="B42" s="49">
        <v>620</v>
      </c>
      <c r="C42" s="111">
        <v>469.495</v>
      </c>
      <c r="D42" s="65">
        <v>706.303</v>
      </c>
      <c r="E42" s="47">
        <f t="shared" si="0"/>
        <v>113.9198387096774</v>
      </c>
      <c r="F42" s="110">
        <f t="shared" si="1"/>
        <v>150.43887581337395</v>
      </c>
    </row>
    <row r="43" spans="1:6" ht="82.5" customHeight="1">
      <c r="A43" s="56" t="s">
        <v>49</v>
      </c>
      <c r="B43" s="49">
        <v>300</v>
      </c>
      <c r="C43" s="111">
        <v>208.8</v>
      </c>
      <c r="D43" s="49">
        <v>336.248</v>
      </c>
      <c r="E43" s="47">
        <f t="shared" si="0"/>
        <v>112.08266666666667</v>
      </c>
      <c r="F43" s="110">
        <f t="shared" si="1"/>
        <v>161.0383141762452</v>
      </c>
    </row>
    <row r="44" spans="1:6" s="15" customFormat="1" ht="76.5" customHeight="1">
      <c r="A44" s="112" t="s">
        <v>59</v>
      </c>
      <c r="B44" s="49">
        <v>71.74</v>
      </c>
      <c r="C44" s="111">
        <v>30</v>
      </c>
      <c r="D44" s="49">
        <v>127.564</v>
      </c>
      <c r="E44" s="47">
        <f t="shared" si="0"/>
        <v>177.8143295232785</v>
      </c>
      <c r="F44" s="110" t="s">
        <v>114</v>
      </c>
    </row>
    <row r="45" spans="1:6" s="14" customFormat="1" ht="48" customHeight="1">
      <c r="A45" s="56" t="s">
        <v>50</v>
      </c>
      <c r="B45" s="49">
        <v>500</v>
      </c>
      <c r="C45" s="111">
        <v>320</v>
      </c>
      <c r="D45" s="49">
        <v>3188.442</v>
      </c>
      <c r="E45" s="83" t="s">
        <v>116</v>
      </c>
      <c r="F45" s="110" t="s">
        <v>115</v>
      </c>
    </row>
    <row r="46" spans="1:6" s="21" customFormat="1" ht="39" customHeight="1">
      <c r="A46" s="113" t="s">
        <v>65</v>
      </c>
      <c r="B46" s="49">
        <v>2000</v>
      </c>
      <c r="C46" s="111">
        <v>1200</v>
      </c>
      <c r="D46" s="49"/>
      <c r="E46" s="83"/>
      <c r="F46" s="110"/>
    </row>
    <row r="47" spans="1:6" ht="17.25" customHeight="1">
      <c r="A47" s="56" t="s">
        <v>68</v>
      </c>
      <c r="B47" s="84">
        <v>500</v>
      </c>
      <c r="C47" s="66">
        <v>380</v>
      </c>
      <c r="D47" s="66">
        <v>9323.314</v>
      </c>
      <c r="E47" s="83" t="s">
        <v>104</v>
      </c>
      <c r="F47" s="110" t="s">
        <v>103</v>
      </c>
    </row>
    <row r="48" spans="1:6" ht="69" customHeight="1">
      <c r="A48" s="117" t="s">
        <v>92</v>
      </c>
      <c r="B48" s="84">
        <v>20843.393</v>
      </c>
      <c r="C48" s="66">
        <v>10422</v>
      </c>
      <c r="D48" s="66">
        <v>10422</v>
      </c>
      <c r="E48" s="83"/>
      <c r="F48" s="110"/>
    </row>
    <row r="49" spans="1:6" ht="289.5" customHeight="1">
      <c r="A49" s="56" t="s">
        <v>97</v>
      </c>
      <c r="B49" s="84">
        <v>78941.346</v>
      </c>
      <c r="C49" s="66">
        <v>78941.346</v>
      </c>
      <c r="D49" s="66"/>
      <c r="E49" s="47"/>
      <c r="F49" s="110"/>
    </row>
    <row r="50" spans="1:6" s="10" customFormat="1" ht="26.25" customHeight="1">
      <c r="A50" s="82" t="s">
        <v>51</v>
      </c>
      <c r="B50" s="59">
        <f>SUM(B42:B49)</f>
        <v>103776.479</v>
      </c>
      <c r="C50" s="59">
        <f>SUM(C42:C49)</f>
        <v>91971.641</v>
      </c>
      <c r="D50" s="59">
        <f>SUM(D40:D48)</f>
        <v>24084.467</v>
      </c>
      <c r="E50" s="89">
        <f t="shared" si="0"/>
        <v>23.20802096205249</v>
      </c>
      <c r="F50" s="90">
        <f t="shared" si="1"/>
        <v>26.186840571867148</v>
      </c>
    </row>
    <row r="51" spans="1:6" s="88" customFormat="1" ht="21" customHeight="1">
      <c r="A51" s="82" t="s">
        <v>52</v>
      </c>
      <c r="B51" s="59">
        <f>B38+B50</f>
        <v>3850845.9149999996</v>
      </c>
      <c r="C51" s="59">
        <f>C38+C50</f>
        <v>2663421.536</v>
      </c>
      <c r="D51" s="59">
        <f>D38+D50</f>
        <v>2646095.159</v>
      </c>
      <c r="E51" s="89">
        <f t="shared" si="0"/>
        <v>68.71464653241001</v>
      </c>
      <c r="F51" s="90">
        <f t="shared" si="1"/>
        <v>99.34946921597619</v>
      </c>
    </row>
    <row r="52" spans="1:6" s="109" customFormat="1" ht="48" customHeight="1">
      <c r="A52" s="114" t="s">
        <v>58</v>
      </c>
      <c r="B52" s="118">
        <v>705.5</v>
      </c>
      <c r="C52" s="45">
        <v>352.75</v>
      </c>
      <c r="D52" s="45">
        <v>1539.896</v>
      </c>
      <c r="E52" s="119" t="s">
        <v>110</v>
      </c>
      <c r="F52" s="119" t="s">
        <v>109</v>
      </c>
    </row>
    <row r="53" spans="1:6" s="10" customFormat="1" ht="15.75">
      <c r="A53" s="58" t="s">
        <v>53</v>
      </c>
      <c r="B53" s="59">
        <f>B51+B52</f>
        <v>3851551.4149999996</v>
      </c>
      <c r="C53" s="67">
        <f>C51+C52</f>
        <v>2663774.286</v>
      </c>
      <c r="D53" s="59">
        <f>D51+D52</f>
        <v>2647635.055</v>
      </c>
      <c r="E53" s="89">
        <f t="shared" si="0"/>
        <v>68.74204105620126</v>
      </c>
      <c r="F53" s="90">
        <f t="shared" si="1"/>
        <v>99.39412167596848</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22">
      <selection activeCell="C10" sqref="C10"/>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20" t="s">
        <v>107</v>
      </c>
      <c r="B2" s="120"/>
      <c r="C2" s="120"/>
      <c r="D2" s="120"/>
      <c r="E2" s="120"/>
      <c r="F2" s="120"/>
    </row>
    <row r="3" spans="1:6" ht="29.25" customHeight="1">
      <c r="A3" s="26"/>
      <c r="B3" s="26"/>
      <c r="C3" s="27"/>
      <c r="D3" s="28"/>
      <c r="E3" s="28"/>
      <c r="F3" s="29"/>
    </row>
    <row r="4" spans="1:6" ht="98.25" customHeight="1">
      <c r="A4" s="30" t="s">
        <v>11</v>
      </c>
      <c r="B4" s="31" t="s">
        <v>67</v>
      </c>
      <c r="C4" s="32" t="s">
        <v>102</v>
      </c>
      <c r="D4" s="30" t="s">
        <v>108</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1" t="s">
        <v>0</v>
      </c>
      <c r="B7" s="44">
        <v>1217055</v>
      </c>
      <c r="C7" s="45">
        <v>799399</v>
      </c>
      <c r="D7" s="46">
        <v>829391.053</v>
      </c>
      <c r="E7" s="47">
        <f>D7/B7*100</f>
        <v>68.14737649489958</v>
      </c>
      <c r="F7" s="48">
        <f>D7/C7*100</f>
        <v>103.75182518366924</v>
      </c>
    </row>
    <row r="8" spans="1:6" ht="18.75" customHeight="1">
      <c r="A8" s="91" t="s">
        <v>1</v>
      </c>
      <c r="B8" s="49">
        <v>2140</v>
      </c>
      <c r="C8" s="45">
        <v>1703.6</v>
      </c>
      <c r="D8" s="46">
        <v>2027.633</v>
      </c>
      <c r="E8" s="47">
        <f aca="true" t="shared" si="0" ref="E8:E53">D8/B8*100</f>
        <v>94.74920560747664</v>
      </c>
      <c r="F8" s="48">
        <f aca="true" t="shared" si="1" ref="F8:F53">D8/C8*100</f>
        <v>119.02048602958442</v>
      </c>
    </row>
    <row r="9" spans="1:6" ht="18.75" customHeight="1">
      <c r="A9" s="92" t="s">
        <v>89</v>
      </c>
      <c r="B9" s="49">
        <v>195600</v>
      </c>
      <c r="C9" s="45">
        <v>120764.1</v>
      </c>
      <c r="D9" s="46">
        <v>114609.463</v>
      </c>
      <c r="E9" s="47">
        <f t="shared" si="0"/>
        <v>58.59379498977505</v>
      </c>
      <c r="F9" s="48">
        <f t="shared" si="1"/>
        <v>94.90358724157262</v>
      </c>
    </row>
    <row r="10" spans="1:6" s="3" customFormat="1" ht="17.25" customHeight="1">
      <c r="A10" s="91" t="s">
        <v>55</v>
      </c>
      <c r="B10" s="50">
        <f>B11+B15+B17</f>
        <v>537438</v>
      </c>
      <c r="C10" s="50">
        <f>C11+C15+C17</f>
        <v>376609.26</v>
      </c>
      <c r="D10" s="50">
        <f>D11+D15+D16+D17</f>
        <v>394957.718</v>
      </c>
      <c r="E10" s="47">
        <f t="shared" si="0"/>
        <v>73.48898254310264</v>
      </c>
      <c r="F10" s="48">
        <f t="shared" si="1"/>
        <v>104.87201456491006</v>
      </c>
    </row>
    <row r="11" spans="1:6" s="13" customFormat="1" ht="15.75">
      <c r="A11" s="93" t="s">
        <v>60</v>
      </c>
      <c r="B11" s="52">
        <f>SUM(B12:B14)</f>
        <v>306758</v>
      </c>
      <c r="C11" s="53">
        <f>C12+C13+C14</f>
        <v>209637.44</v>
      </c>
      <c r="D11" s="53">
        <f>D12+D13+D14</f>
        <v>211815.117</v>
      </c>
      <c r="E11" s="47">
        <f t="shared" si="0"/>
        <v>69.04958208098893</v>
      </c>
      <c r="F11" s="48">
        <f t="shared" si="1"/>
        <v>101.0387824808393</v>
      </c>
    </row>
    <row r="12" spans="1:6" s="13" customFormat="1" ht="33" customHeight="1">
      <c r="A12" s="94" t="s">
        <v>24</v>
      </c>
      <c r="B12" s="52">
        <v>24108</v>
      </c>
      <c r="C12" s="53">
        <v>17357</v>
      </c>
      <c r="D12" s="54">
        <v>19526.342</v>
      </c>
      <c r="E12" s="47">
        <f t="shared" si="0"/>
        <v>80.99527957524474</v>
      </c>
      <c r="F12" s="48">
        <f t="shared" si="1"/>
        <v>112.49836953390565</v>
      </c>
    </row>
    <row r="13" spans="1:6" s="13" customFormat="1" ht="15.75">
      <c r="A13" s="95" t="s">
        <v>79</v>
      </c>
      <c r="B13" s="52">
        <v>280700</v>
      </c>
      <c r="C13" s="53">
        <v>190760.44</v>
      </c>
      <c r="D13" s="54">
        <v>189752.399</v>
      </c>
      <c r="E13" s="47">
        <f t="shared" si="0"/>
        <v>67.59971464196651</v>
      </c>
      <c r="F13" s="48">
        <f t="shared" si="1"/>
        <v>99.47156706075955</v>
      </c>
    </row>
    <row r="14" spans="1:6" s="13" customFormat="1" ht="15.75">
      <c r="A14" s="93" t="s">
        <v>18</v>
      </c>
      <c r="B14" s="52">
        <v>1950</v>
      </c>
      <c r="C14" s="53">
        <v>1520</v>
      </c>
      <c r="D14" s="85">
        <v>2536.376</v>
      </c>
      <c r="E14" s="47">
        <f t="shared" si="0"/>
        <v>130.07056410256413</v>
      </c>
      <c r="F14" s="48">
        <f t="shared" si="1"/>
        <v>166.86684210526317</v>
      </c>
    </row>
    <row r="15" spans="1:6" s="13" customFormat="1" ht="18" customHeight="1">
      <c r="A15" s="96" t="s">
        <v>2</v>
      </c>
      <c r="B15" s="52">
        <v>250</v>
      </c>
      <c r="C15" s="53">
        <v>171.82</v>
      </c>
      <c r="D15" s="54">
        <v>250.622</v>
      </c>
      <c r="E15" s="47">
        <f t="shared" si="0"/>
        <v>100.2488</v>
      </c>
      <c r="F15" s="48">
        <f t="shared" si="1"/>
        <v>145.86311255965546</v>
      </c>
    </row>
    <row r="16" spans="1:6" s="13" customFormat="1" ht="54" customHeight="1">
      <c r="A16" s="96" t="s">
        <v>63</v>
      </c>
      <c r="B16" s="52"/>
      <c r="C16" s="53"/>
      <c r="D16" s="54">
        <v>-117.469</v>
      </c>
      <c r="E16" s="47"/>
      <c r="F16" s="48"/>
    </row>
    <row r="17" spans="1:6" s="13" customFormat="1" ht="15.75">
      <c r="A17" s="96" t="s">
        <v>20</v>
      </c>
      <c r="B17" s="52">
        <v>230430</v>
      </c>
      <c r="C17" s="53">
        <v>166800</v>
      </c>
      <c r="D17" s="54">
        <v>183009.448</v>
      </c>
      <c r="E17" s="47">
        <f t="shared" si="0"/>
        <v>79.42084277220847</v>
      </c>
      <c r="F17" s="48">
        <f t="shared" si="1"/>
        <v>109.71789448441247</v>
      </c>
    </row>
    <row r="18" spans="1:6" ht="17.25" customHeight="1">
      <c r="A18" s="91" t="s">
        <v>12</v>
      </c>
      <c r="B18" s="49">
        <v>150</v>
      </c>
      <c r="C18" s="45">
        <v>98</v>
      </c>
      <c r="D18" s="44">
        <v>507.278</v>
      </c>
      <c r="E18" s="83" t="s">
        <v>111</v>
      </c>
      <c r="F18" s="48" t="s">
        <v>112</v>
      </c>
    </row>
    <row r="19" spans="1:6" ht="34.5" customHeight="1">
      <c r="A19" s="97" t="s">
        <v>77</v>
      </c>
      <c r="B19" s="49">
        <v>20500</v>
      </c>
      <c r="C19" s="45">
        <v>12618</v>
      </c>
      <c r="D19" s="46">
        <v>16050.144</v>
      </c>
      <c r="E19" s="47">
        <f t="shared" si="0"/>
        <v>78.29338536585367</v>
      </c>
      <c r="F19" s="48">
        <f t="shared" si="1"/>
        <v>127.20038040893962</v>
      </c>
    </row>
    <row r="20" spans="1:6" ht="78" customHeight="1">
      <c r="A20" s="97" t="s">
        <v>25</v>
      </c>
      <c r="B20" s="49">
        <v>10500</v>
      </c>
      <c r="C20" s="45">
        <v>7000</v>
      </c>
      <c r="D20" s="46">
        <v>7027.52</v>
      </c>
      <c r="E20" s="47">
        <f t="shared" si="0"/>
        <v>66.92876190476191</v>
      </c>
      <c r="F20" s="48">
        <f t="shared" si="1"/>
        <v>100.39314285714286</v>
      </c>
    </row>
    <row r="21" spans="1:6" ht="21" customHeight="1">
      <c r="A21" s="97" t="s">
        <v>3</v>
      </c>
      <c r="B21" s="49">
        <v>300</v>
      </c>
      <c r="C21" s="45">
        <v>188</v>
      </c>
      <c r="D21" s="46">
        <v>348.49</v>
      </c>
      <c r="E21" s="47">
        <f t="shared" si="0"/>
        <v>116.16333333333333</v>
      </c>
      <c r="F21" s="48">
        <f t="shared" si="1"/>
        <v>185.36702127659575</v>
      </c>
    </row>
    <row r="22" spans="1:6" ht="35.25" customHeight="1">
      <c r="A22" s="97" t="s">
        <v>83</v>
      </c>
      <c r="B22" s="49"/>
      <c r="C22" s="45"/>
      <c r="D22" s="46">
        <v>17309.589</v>
      </c>
      <c r="E22" s="47"/>
      <c r="F22" s="48"/>
    </row>
    <row r="23" spans="1:6" ht="15" customHeight="1">
      <c r="A23" s="98" t="s">
        <v>19</v>
      </c>
      <c r="B23" s="49">
        <v>3100</v>
      </c>
      <c r="C23" s="45">
        <v>2060</v>
      </c>
      <c r="D23" s="44">
        <v>5665.041</v>
      </c>
      <c r="E23" s="47">
        <f t="shared" si="0"/>
        <v>182.74325806451614</v>
      </c>
      <c r="F23" s="48" t="s">
        <v>113</v>
      </c>
    </row>
    <row r="24" spans="1:6" s="2" customFormat="1" ht="16.5" customHeight="1">
      <c r="A24" s="99" t="s">
        <v>13</v>
      </c>
      <c r="B24" s="59">
        <f>B7+B8+B9+B10++B18+B19+B20+B21+B23</f>
        <v>1986783</v>
      </c>
      <c r="C24" s="59">
        <f>C7+C8+C9+C10++C18+C19+C20+C21+C23</f>
        <v>1320439.96</v>
      </c>
      <c r="D24" s="59">
        <f>D7+D8+D9+D10+D18+D19+D20+D21+D22+D23</f>
        <v>1387893.929</v>
      </c>
      <c r="E24" s="89">
        <f t="shared" si="0"/>
        <v>69.85634208667982</v>
      </c>
      <c r="F24" s="90">
        <f t="shared" si="1"/>
        <v>105.10844650596609</v>
      </c>
    </row>
    <row r="25" spans="1:6" s="2" customFormat="1" ht="15" customHeight="1">
      <c r="A25" s="98" t="s">
        <v>61</v>
      </c>
      <c r="B25" s="52">
        <f>B26+B27+B28+B29+B30+B31+B33+B35+B36+B34+B32+B37</f>
        <v>1760286.4359999998</v>
      </c>
      <c r="C25" s="53">
        <f>SUM(C26:C37)</f>
        <v>1251009.935</v>
      </c>
      <c r="D25" s="53">
        <f>SUM(D26:D36)</f>
        <v>1234116.763</v>
      </c>
      <c r="E25" s="47">
        <f t="shared" si="0"/>
        <v>70.108860567281</v>
      </c>
      <c r="F25" s="48">
        <f t="shared" si="1"/>
        <v>98.64963726287273</v>
      </c>
    </row>
    <row r="26" spans="1:6" s="2" customFormat="1" ht="129" customHeight="1">
      <c r="A26" s="100" t="s">
        <v>21</v>
      </c>
      <c r="B26" s="52">
        <v>521582.3</v>
      </c>
      <c r="C26" s="60">
        <v>339996.166</v>
      </c>
      <c r="D26" s="61">
        <v>333774.693</v>
      </c>
      <c r="E26" s="47">
        <f t="shared" si="0"/>
        <v>63.99271850290933</v>
      </c>
      <c r="F26" s="48">
        <f t="shared" si="1"/>
        <v>98.17013436557399</v>
      </c>
    </row>
    <row r="27" spans="1:6" s="2" customFormat="1" ht="141.75">
      <c r="A27" s="100" t="s">
        <v>14</v>
      </c>
      <c r="B27" s="52">
        <v>395770.3</v>
      </c>
      <c r="C27" s="60">
        <v>342917.822</v>
      </c>
      <c r="D27" s="61">
        <v>342917.564</v>
      </c>
      <c r="E27" s="47">
        <f t="shared" si="0"/>
        <v>86.64560327038184</v>
      </c>
      <c r="F27" s="48">
        <f t="shared" si="1"/>
        <v>99.99992476331546</v>
      </c>
    </row>
    <row r="28" spans="1:6" s="2" customFormat="1" ht="94.5">
      <c r="A28" s="100" t="s">
        <v>22</v>
      </c>
      <c r="B28" s="52">
        <v>890.5</v>
      </c>
      <c r="C28" s="53">
        <v>593.6</v>
      </c>
      <c r="D28" s="61">
        <v>593.6</v>
      </c>
      <c r="E28" s="47">
        <f t="shared" si="0"/>
        <v>66.65918023582257</v>
      </c>
      <c r="F28" s="48">
        <f t="shared" si="1"/>
        <v>100</v>
      </c>
    </row>
    <row r="29" spans="1:6" s="2" customFormat="1" ht="63">
      <c r="A29" s="100" t="s">
        <v>88</v>
      </c>
      <c r="B29" s="52">
        <v>9986.6</v>
      </c>
      <c r="C29" s="53">
        <v>4089.4</v>
      </c>
      <c r="D29" s="61">
        <v>4089.4</v>
      </c>
      <c r="E29" s="47">
        <f t="shared" si="0"/>
        <v>40.94887148779364</v>
      </c>
      <c r="F29" s="48">
        <f t="shared" si="1"/>
        <v>100</v>
      </c>
    </row>
    <row r="30" spans="1:6" s="2" customFormat="1" ht="47.25">
      <c r="A30" s="100" t="s">
        <v>4</v>
      </c>
      <c r="B30" s="52">
        <v>375497</v>
      </c>
      <c r="C30" s="53">
        <v>258313</v>
      </c>
      <c r="D30" s="61">
        <v>258313</v>
      </c>
      <c r="E30" s="47">
        <f t="shared" si="0"/>
        <v>68.79229394642302</v>
      </c>
      <c r="F30" s="48">
        <f t="shared" si="1"/>
        <v>100</v>
      </c>
    </row>
    <row r="31" spans="1:7" s="2" customFormat="1" ht="47.25">
      <c r="A31" s="100" t="s">
        <v>5</v>
      </c>
      <c r="B31" s="52">
        <v>421623.7</v>
      </c>
      <c r="C31" s="53">
        <v>278596.533</v>
      </c>
      <c r="D31" s="61">
        <v>278596.533</v>
      </c>
      <c r="E31" s="47">
        <f t="shared" si="0"/>
        <v>66.07705710091723</v>
      </c>
      <c r="F31" s="48">
        <f t="shared" si="1"/>
        <v>100</v>
      </c>
      <c r="G31" s="20"/>
    </row>
    <row r="32" spans="1:7" s="2" customFormat="1" ht="69.75" customHeight="1">
      <c r="A32" s="101" t="s">
        <v>93</v>
      </c>
      <c r="B32" s="52">
        <v>8786.275</v>
      </c>
      <c r="C32" s="53">
        <v>6935</v>
      </c>
      <c r="D32" s="61">
        <v>6935</v>
      </c>
      <c r="E32" s="47">
        <f t="shared" si="0"/>
        <v>78.92992195213557</v>
      </c>
      <c r="F32" s="48">
        <f t="shared" si="1"/>
        <v>100</v>
      </c>
      <c r="G32" s="20"/>
    </row>
    <row r="33" spans="1:6" s="2" customFormat="1" ht="17.25" customHeight="1">
      <c r="A33" s="102" t="s">
        <v>6</v>
      </c>
      <c r="B33" s="52">
        <v>6634.15</v>
      </c>
      <c r="C33" s="60">
        <v>4834.745</v>
      </c>
      <c r="D33" s="61">
        <v>4412.193</v>
      </c>
      <c r="E33" s="47">
        <f t="shared" si="0"/>
        <v>66.50728427907117</v>
      </c>
      <c r="F33" s="48">
        <f t="shared" si="1"/>
        <v>91.2600974818734</v>
      </c>
    </row>
    <row r="34" spans="1:6" s="2" customFormat="1" ht="84" customHeight="1">
      <c r="A34" s="100" t="s">
        <v>91</v>
      </c>
      <c r="B34" s="52">
        <v>4457.487</v>
      </c>
      <c r="C34" s="60">
        <v>1070.145</v>
      </c>
      <c r="D34" s="61">
        <v>1070.145</v>
      </c>
      <c r="E34" s="47">
        <f t="shared" si="0"/>
        <v>24.00780978161013</v>
      </c>
      <c r="F34" s="48">
        <f t="shared" si="1"/>
        <v>100</v>
      </c>
    </row>
    <row r="35" spans="1:6" s="2" customFormat="1" ht="225.75" customHeight="1">
      <c r="A35" s="103" t="s">
        <v>75</v>
      </c>
      <c r="B35" s="52">
        <v>4218.1</v>
      </c>
      <c r="C35" s="53">
        <v>2823.5</v>
      </c>
      <c r="D35" s="61">
        <v>2529.311</v>
      </c>
      <c r="E35" s="47">
        <f t="shared" si="0"/>
        <v>59.963277304947724</v>
      </c>
      <c r="F35" s="48">
        <f t="shared" si="1"/>
        <v>89.5806977156012</v>
      </c>
    </row>
    <row r="36" spans="1:6" ht="288" customHeight="1">
      <c r="A36" s="104" t="s">
        <v>99</v>
      </c>
      <c r="B36" s="52">
        <v>885.324</v>
      </c>
      <c r="C36" s="53">
        <v>885.324</v>
      </c>
      <c r="D36" s="61">
        <v>885.324</v>
      </c>
      <c r="E36" s="47">
        <f t="shared" si="0"/>
        <v>100</v>
      </c>
      <c r="F36" s="48">
        <f t="shared" si="1"/>
        <v>100</v>
      </c>
    </row>
    <row r="37" spans="1:6" ht="289.5" customHeight="1">
      <c r="A37" s="104" t="s">
        <v>98</v>
      </c>
      <c r="B37" s="52">
        <v>9954.7</v>
      </c>
      <c r="C37" s="53">
        <v>9954.7</v>
      </c>
      <c r="D37" s="61"/>
      <c r="E37" s="47"/>
      <c r="F37" s="48"/>
    </row>
    <row r="38" spans="1:6" ht="25.5" customHeight="1">
      <c r="A38" s="105" t="s">
        <v>15</v>
      </c>
      <c r="B38" s="59">
        <f>B24+B25</f>
        <v>3747069.4359999998</v>
      </c>
      <c r="C38" s="62">
        <f>C24+C25</f>
        <v>2571449.895</v>
      </c>
      <c r="D38" s="63">
        <f>D24+D25</f>
        <v>2622010.692</v>
      </c>
      <c r="E38" s="89">
        <f t="shared" si="0"/>
        <v>69.97496942034249</v>
      </c>
      <c r="F38" s="90">
        <f t="shared" si="1"/>
        <v>101.96623691164707</v>
      </c>
    </row>
    <row r="39" spans="1:6" ht="22.5" customHeight="1">
      <c r="A39" s="105" t="s">
        <v>16</v>
      </c>
      <c r="B39" s="49"/>
      <c r="C39" s="62"/>
      <c r="D39" s="65"/>
      <c r="E39" s="47"/>
      <c r="F39" s="48"/>
    </row>
    <row r="40" spans="1:6" s="11" customFormat="1" ht="47.25">
      <c r="A40" s="97" t="s">
        <v>94</v>
      </c>
      <c r="B40" s="49"/>
      <c r="C40" s="63"/>
      <c r="D40" s="65">
        <v>2.747</v>
      </c>
      <c r="E40" s="47"/>
      <c r="F40" s="110"/>
    </row>
    <row r="41" spans="1:6" s="11" customFormat="1" ht="47.25">
      <c r="A41" s="97" t="s">
        <v>81</v>
      </c>
      <c r="B41" s="49"/>
      <c r="C41" s="63"/>
      <c r="D41" s="65">
        <v>-22.151</v>
      </c>
      <c r="E41" s="47"/>
      <c r="F41" s="110"/>
    </row>
    <row r="42" spans="1:6" s="11" customFormat="1" ht="24.75" customHeight="1">
      <c r="A42" s="97" t="s">
        <v>100</v>
      </c>
      <c r="B42" s="49">
        <v>620</v>
      </c>
      <c r="C42" s="111">
        <v>469.495</v>
      </c>
      <c r="D42" s="65">
        <v>706.303</v>
      </c>
      <c r="E42" s="47">
        <f t="shared" si="0"/>
        <v>113.9198387096774</v>
      </c>
      <c r="F42" s="110">
        <f t="shared" si="1"/>
        <v>150.43887581337395</v>
      </c>
    </row>
    <row r="43" spans="1:6" s="11" customFormat="1" ht="78.75">
      <c r="A43" s="97" t="s">
        <v>23</v>
      </c>
      <c r="B43" s="49">
        <v>300</v>
      </c>
      <c r="C43" s="111">
        <v>208.8</v>
      </c>
      <c r="D43" s="49">
        <v>336.248</v>
      </c>
      <c r="E43" s="47">
        <f t="shared" si="0"/>
        <v>112.08266666666667</v>
      </c>
      <c r="F43" s="110">
        <f t="shared" si="1"/>
        <v>161.0383141762452</v>
      </c>
    </row>
    <row r="44" spans="1:6" s="19" customFormat="1" ht="63" customHeight="1">
      <c r="A44" s="97" t="s">
        <v>57</v>
      </c>
      <c r="B44" s="49">
        <v>71.74</v>
      </c>
      <c r="C44" s="111">
        <v>30</v>
      </c>
      <c r="D44" s="49">
        <v>127.564</v>
      </c>
      <c r="E44" s="47">
        <f t="shared" si="0"/>
        <v>177.8143295232785</v>
      </c>
      <c r="F44" s="110" t="s">
        <v>114</v>
      </c>
    </row>
    <row r="45" spans="1:6" s="25" customFormat="1" ht="47.25">
      <c r="A45" s="97" t="s">
        <v>7</v>
      </c>
      <c r="B45" s="49">
        <v>500</v>
      </c>
      <c r="C45" s="111">
        <v>320</v>
      </c>
      <c r="D45" s="49">
        <v>3188.442</v>
      </c>
      <c r="E45" s="83" t="s">
        <v>116</v>
      </c>
      <c r="F45" s="110" t="s">
        <v>115</v>
      </c>
    </row>
    <row r="46" spans="1:6" ht="47.25">
      <c r="A46" s="106" t="s">
        <v>66</v>
      </c>
      <c r="B46" s="49">
        <v>2000</v>
      </c>
      <c r="C46" s="111">
        <v>1200</v>
      </c>
      <c r="D46" s="49"/>
      <c r="E46" s="83"/>
      <c r="F46" s="110"/>
    </row>
    <row r="47" spans="1:6" s="2" customFormat="1" ht="16.5" customHeight="1">
      <c r="A47" s="97" t="s">
        <v>69</v>
      </c>
      <c r="B47" s="84">
        <v>500</v>
      </c>
      <c r="C47" s="66">
        <v>380</v>
      </c>
      <c r="D47" s="66">
        <v>9323.314</v>
      </c>
      <c r="E47" s="83" t="s">
        <v>104</v>
      </c>
      <c r="F47" s="110" t="s">
        <v>103</v>
      </c>
    </row>
    <row r="48" spans="1:6" s="2" customFormat="1" ht="68.25" customHeight="1">
      <c r="A48" s="116" t="s">
        <v>93</v>
      </c>
      <c r="B48" s="84">
        <v>20843.393</v>
      </c>
      <c r="C48" s="66">
        <v>10422</v>
      </c>
      <c r="D48" s="66">
        <v>10422</v>
      </c>
      <c r="E48" s="83"/>
      <c r="F48" s="110"/>
    </row>
    <row r="49" spans="1:6" s="2" customFormat="1" ht="291" customHeight="1">
      <c r="A49" s="107" t="s">
        <v>98</v>
      </c>
      <c r="B49" s="84">
        <v>78941.346</v>
      </c>
      <c r="C49" s="66">
        <v>78941.346</v>
      </c>
      <c r="D49" s="66"/>
      <c r="E49" s="47"/>
      <c r="F49" s="110"/>
    </row>
    <row r="50" spans="1:6" s="25" customFormat="1" ht="21" customHeight="1">
      <c r="A50" s="105" t="s">
        <v>8</v>
      </c>
      <c r="B50" s="59">
        <f>SUM(B42:B49)</f>
        <v>103776.479</v>
      </c>
      <c r="C50" s="59">
        <f>SUM(C42:C49)</f>
        <v>91971.641</v>
      </c>
      <c r="D50" s="59">
        <f>SUM(D40:D48)</f>
        <v>24084.467</v>
      </c>
      <c r="E50" s="89">
        <f t="shared" si="0"/>
        <v>23.20802096205249</v>
      </c>
      <c r="F50" s="90">
        <f t="shared" si="1"/>
        <v>26.186840571867148</v>
      </c>
    </row>
    <row r="51" spans="1:6" s="25" customFormat="1" ht="20.25" customHeight="1">
      <c r="A51" s="105" t="s">
        <v>9</v>
      </c>
      <c r="B51" s="59">
        <f>B38+B50</f>
        <v>3850845.9149999996</v>
      </c>
      <c r="C51" s="59">
        <f>C38+C50</f>
        <v>2663421.536</v>
      </c>
      <c r="D51" s="59">
        <f>D38+D50</f>
        <v>2646095.159</v>
      </c>
      <c r="E51" s="89">
        <f t="shared" si="0"/>
        <v>68.71464653241001</v>
      </c>
      <c r="F51" s="90">
        <f t="shared" si="1"/>
        <v>99.34946921597619</v>
      </c>
    </row>
    <row r="52" spans="1:6" s="19" customFormat="1" ht="47.25">
      <c r="A52" s="115" t="s">
        <v>82</v>
      </c>
      <c r="B52" s="118">
        <v>705.5</v>
      </c>
      <c r="C52" s="45">
        <v>352.75</v>
      </c>
      <c r="D52" s="45">
        <v>1539.896</v>
      </c>
      <c r="E52" s="119" t="s">
        <v>110</v>
      </c>
      <c r="F52" s="119" t="s">
        <v>109</v>
      </c>
    </row>
    <row r="53" spans="1:6" ht="18" customHeight="1">
      <c r="A53" s="108" t="s">
        <v>17</v>
      </c>
      <c r="B53" s="59">
        <f>B51+B52</f>
        <v>3851551.4149999996</v>
      </c>
      <c r="C53" s="67">
        <f>C51+C52</f>
        <v>2663774.286</v>
      </c>
      <c r="D53" s="59">
        <f>D51+D52</f>
        <v>2647635.055</v>
      </c>
      <c r="E53" s="89">
        <f t="shared" si="0"/>
        <v>68.74204105620126</v>
      </c>
      <c r="F53" s="90">
        <f t="shared" si="1"/>
        <v>99.39412167596848</v>
      </c>
    </row>
    <row r="54" spans="1:6" ht="15.75">
      <c r="A54" s="28"/>
      <c r="B54" s="28"/>
      <c r="C54" s="68"/>
      <c r="D54" s="28"/>
      <c r="E54" s="28"/>
      <c r="F54" s="69"/>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2017-09-01T12:10:01Z</cp:lastPrinted>
  <dcterms:created xsi:type="dcterms:W3CDTF">2004-07-02T06:40:36Z</dcterms:created>
  <dcterms:modified xsi:type="dcterms:W3CDTF">2017-09-04T09:20:06Z</dcterms:modified>
  <cp:category/>
  <cp:version/>
  <cp:contentType/>
  <cp:contentStatus/>
</cp:coreProperties>
</file>