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<sst xmlns="http://schemas.openxmlformats.org/spreadsheetml/2006/main" count="130" uniqueCount="123">
  <si>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</si>
  <si>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</si>
  <si>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</si>
  <si>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</si>
  <si>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</si>
  <si>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</si>
  <si>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</si>
  <si>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</si>
  <si>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</si>
  <si>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</si>
  <si>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</si>
  <si>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</si>
  <si>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</si>
  <si>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</si>
  <si>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</si>
  <si>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</si>
  <si>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</si>
  <si>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</si>
  <si>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</si>
  <si>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</si>
  <si>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</si>
  <si>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</si>
  <si>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</si>
  <si>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</si>
  <si>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</si>
  <si>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</si>
  <si>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</si>
  <si>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</si>
  <si>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</si>
  <si>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</si>
  <si>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</si>
  <si>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</si>
  <si>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</si>
  <si>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</si>
  <si>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</si>
  <si>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</si>
  <si>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</si>
  <si>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</si>
  <si>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</si>
  <si>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</si>
  <si>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</si>
  <si>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</si>
  <si>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</si>
  <si>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</si>
  <si>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</si>
  <si>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</si>
  <si>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</si>
  <si>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</si>
  <si>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</si>
  <si>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</si>
  <si>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</si>
  <si>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</si>
  <si>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</si>
  <si>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</si>
  <si>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</si>
  <si>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</si>
  <si>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</si>
  <si>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</si>
  <si>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</si>
  <si>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</si>
  <si>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</si>
  <si>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</si>
  <si>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</si>
  <si>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</si>
  <si>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</si>
  <si>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</si>
  <si>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</si>
  <si>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</si>
  <si>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</si>
  <si>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</si>
  <si>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</si>
  <si>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</si>
  <si>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</si>
  <si>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</si>
  <si>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</si>
  <si>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</si>
  <si>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</si>
  <si>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</si>
  <si>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</si>
  <si>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</si>
  <si>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</si>
  <si>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</si>
  <si>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</si>
  <si>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</si>
  <si>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</si>
  <si>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</si>
  <si>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</si>
  <si>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</si>
  <si>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</si>
  <si>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</si>
  <si>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</si>
  <si>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</si>
  <si>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</si>
  <si>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</si>
  <si>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</si>
  <si>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</si>
  <si>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</si>
  <si>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</si>
  <si>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</si>
  <si>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</si>
  <si>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</si>
  <si>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</si>
  <si>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</si>
  <si>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</si>
  <si>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</si>
  <si>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</si>
  <si>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</si>
  <si>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</si>
  <si>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</si>
  <si>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</si>
  <si>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в 1,9 р.б.</t>
  </si>
  <si>
    <t>План на           січень - вересень з урахуванням змін, 
тис. грн.</t>
  </si>
  <si>
    <t>План на               январь -сентябрь с учетом изменений,       тыс. грн.</t>
  </si>
  <si>
    <t>в 1,7 р.б.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</si>
  <si>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</si>
  <si>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</si>
  <si>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Надійшло           з 01 січня            по 30 вересня,            тис. грн.</t>
  </si>
  <si>
    <t xml:space="preserve">Поступило          с 01 января   по 30 сентября,
тыс. грн. </t>
  </si>
  <si>
    <t>2,7 р.б.</t>
  </si>
  <si>
    <t>в 1,5 р.б.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</si>
  <si>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</si>
  <si>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Ежемесячная информация о поступлениях в бюджет г. Николаева 
за 2019 год (без собственных поступлений бюджетных учреждений )</t>
  </si>
  <si>
    <t>Щомісячна інформація про надходження до бюджету м. Миколаєва за  
2019 рік (без власних надходжень бюджетних установ)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</si>
</sst>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49" fontId="57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7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207" fontId="17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 horizontal="justify"/>
    </xf>
    <xf numFmtId="0" fontId="15" fillId="0" borderId="10" xfId="0" applyFont="1" applyBorder="1" applyAlignment="1">
      <alignment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06" zoomScaleNormal="106" zoomScaleSheetLayoutView="100" workbookViewId="0" topLeftCell="A53">
      <selection activeCell="C72" sqref="C72"/>
    </sheetView>
  </sheetViews>
  <sheetFormatPr defaultColWidth="9.00390625" defaultRowHeight="12.75"/>
  <cols>
    <col min="1" max="1" width="55.75390625" style="0" customWidth="1"/>
    <col min="2" max="2" width="13.75390625" style="8" customWidth="1"/>
    <col min="3" max="3" width="14.125" style="0" customWidth="1"/>
    <col min="4" max="4" width="15.375" style="19" customWidth="1"/>
    <col min="5" max="5" width="11.75390625" style="0" customWidth="1"/>
    <col min="6" max="6" width="11.875" style="0" customWidth="1"/>
  </cols>
  <sheetData>
    <row r="1" spans="1:6" ht="37.5" customHeight="1">
      <c r="A1" s="111" t="s">
        <v>122</v>
      </c>
      <c r="B1" s="111"/>
      <c r="C1" s="111"/>
      <c r="D1" s="111"/>
      <c r="E1" s="111"/>
      <c r="F1" s="111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111</v>
      </c>
      <c r="D3" s="57" t="s">
        <v>116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1399870</v>
      </c>
      <c r="D6" s="33">
        <v>1363322.939</v>
      </c>
      <c r="E6" s="34">
        <f>D6/B6*100</f>
        <v>69.11705945396768</v>
      </c>
      <c r="F6" s="35">
        <f>D6/C6*100</f>
        <v>97.3892532163701</v>
      </c>
    </row>
    <row r="7" spans="1:6" ht="15.75">
      <c r="A7" s="44" t="s">
        <v>48</v>
      </c>
      <c r="B7" s="36">
        <v>1273.8</v>
      </c>
      <c r="C7" s="32">
        <v>1233.8</v>
      </c>
      <c r="D7" s="33">
        <v>893.524</v>
      </c>
      <c r="E7" s="34">
        <f>D7/B7*100</f>
        <v>70.14633380436489</v>
      </c>
      <c r="F7" s="35">
        <f>D7/C7*100</f>
        <v>72.42048954449668</v>
      </c>
    </row>
    <row r="8" spans="1:6" ht="15.75">
      <c r="A8" s="43" t="s">
        <v>57</v>
      </c>
      <c r="B8" s="36">
        <v>164460</v>
      </c>
      <c r="C8" s="36">
        <v>123045</v>
      </c>
      <c r="D8" s="33">
        <v>143658.46</v>
      </c>
      <c r="E8" s="34">
        <f aca="true" t="shared" si="0" ref="E8:E56">D8/B8*100</f>
        <v>87.35161133406298</v>
      </c>
      <c r="F8" s="35">
        <f aca="true" t="shared" si="1" ref="F8:F55">D8/C8*100</f>
        <v>116.75278150270225</v>
      </c>
    </row>
    <row r="9" spans="1:6" ht="15.75">
      <c r="A9" s="44" t="s">
        <v>42</v>
      </c>
      <c r="B9" s="37">
        <f>B10+B14+B16</f>
        <v>645720</v>
      </c>
      <c r="C9" s="37">
        <f>C10+C14+C16</f>
        <v>474501.4</v>
      </c>
      <c r="D9" s="37">
        <f>D10+D14+D15+D16</f>
        <v>543576.064</v>
      </c>
      <c r="E9" s="34">
        <f t="shared" si="0"/>
        <v>84.18138883726692</v>
      </c>
      <c r="F9" s="35">
        <f t="shared" si="1"/>
        <v>114.55731511013457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245399.4</v>
      </c>
      <c r="D10" s="40">
        <f>SUM(D11:D13)</f>
        <v>260297.34999999998</v>
      </c>
      <c r="E10" s="34">
        <f t="shared" si="0"/>
        <v>80.13094138652875</v>
      </c>
      <c r="F10" s="35">
        <f t="shared" si="1"/>
        <v>106.07089911385276</v>
      </c>
    </row>
    <row r="11" spans="1:6" s="11" customFormat="1" ht="31.5">
      <c r="A11" s="38" t="s">
        <v>44</v>
      </c>
      <c r="B11" s="39">
        <v>35440</v>
      </c>
      <c r="C11" s="39">
        <v>26973</v>
      </c>
      <c r="D11" s="41">
        <v>27263.767</v>
      </c>
      <c r="E11" s="34">
        <f t="shared" si="0"/>
        <v>76.9293651241535</v>
      </c>
      <c r="F11" s="35">
        <f t="shared" si="1"/>
        <v>101.07799280762244</v>
      </c>
    </row>
    <row r="12" spans="1:6" s="11" customFormat="1" ht="15.75">
      <c r="A12" s="38" t="s">
        <v>23</v>
      </c>
      <c r="B12" s="39">
        <v>284900</v>
      </c>
      <c r="C12" s="39">
        <v>215071.4</v>
      </c>
      <c r="D12" s="41">
        <v>230769.493</v>
      </c>
      <c r="E12" s="34">
        <f t="shared" si="0"/>
        <v>81.00017304317304</v>
      </c>
      <c r="F12" s="35">
        <f t="shared" si="1"/>
        <v>107.29901465280831</v>
      </c>
    </row>
    <row r="13" spans="1:6" s="11" customFormat="1" ht="15.75">
      <c r="A13" s="38" t="s">
        <v>24</v>
      </c>
      <c r="B13" s="39">
        <v>4500</v>
      </c>
      <c r="C13" s="39">
        <v>3355</v>
      </c>
      <c r="D13" s="63">
        <v>2264.09</v>
      </c>
      <c r="E13" s="34">
        <f t="shared" si="0"/>
        <v>50.31311111111112</v>
      </c>
      <c r="F13" s="35">
        <f t="shared" si="1"/>
        <v>67.48405365126678</v>
      </c>
    </row>
    <row r="14" spans="1:6" s="11" customFormat="1" ht="15.75">
      <c r="A14" s="42" t="s">
        <v>25</v>
      </c>
      <c r="B14" s="39">
        <v>550</v>
      </c>
      <c r="C14" s="39">
        <v>367</v>
      </c>
      <c r="D14" s="41">
        <v>706.722</v>
      </c>
      <c r="E14" s="34">
        <f t="shared" si="0"/>
        <v>128.4949090909091</v>
      </c>
      <c r="F14" s="35" t="s">
        <v>110</v>
      </c>
    </row>
    <row r="15" spans="1:6" s="11" customFormat="1" ht="34.5" customHeight="1">
      <c r="A15" s="42" t="s">
        <v>94</v>
      </c>
      <c r="B15" s="39"/>
      <c r="C15" s="39"/>
      <c r="D15" s="41">
        <v>3.879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228735</v>
      </c>
      <c r="D16" s="41">
        <v>282568.113</v>
      </c>
      <c r="E16" s="34">
        <f t="shared" si="0"/>
        <v>88.21156713389317</v>
      </c>
      <c r="F16" s="35">
        <f t="shared" si="1"/>
        <v>123.53514459964588</v>
      </c>
    </row>
    <row r="17" spans="1:6" ht="15.75">
      <c r="A17" s="43" t="s">
        <v>27</v>
      </c>
      <c r="B17" s="36">
        <v>500</v>
      </c>
      <c r="C17" s="36">
        <v>365</v>
      </c>
      <c r="D17" s="31">
        <v>984.654</v>
      </c>
      <c r="E17" s="34">
        <f t="shared" si="0"/>
        <v>196.9308</v>
      </c>
      <c r="F17" s="95" t="s">
        <v>118</v>
      </c>
    </row>
    <row r="18" spans="1:6" ht="15.75">
      <c r="A18" s="43" t="s">
        <v>53</v>
      </c>
      <c r="B18" s="36">
        <v>33900</v>
      </c>
      <c r="C18" s="36">
        <v>26871</v>
      </c>
      <c r="D18" s="33">
        <v>18483.444</v>
      </c>
      <c r="E18" s="34">
        <f t="shared" si="0"/>
        <v>54.523433628318585</v>
      </c>
      <c r="F18" s="95">
        <f t="shared" si="1"/>
        <v>68.78584347437759</v>
      </c>
    </row>
    <row r="19" spans="1:6" ht="48.75" customHeight="1">
      <c r="A19" s="43" t="s">
        <v>28</v>
      </c>
      <c r="B19" s="36">
        <v>10500</v>
      </c>
      <c r="C19" s="36">
        <v>7795</v>
      </c>
      <c r="D19" s="33">
        <v>8940.539</v>
      </c>
      <c r="E19" s="34">
        <f t="shared" si="0"/>
        <v>85.14799047619049</v>
      </c>
      <c r="F19" s="35">
        <f t="shared" si="1"/>
        <v>114.69581783194356</v>
      </c>
    </row>
    <row r="20" spans="1:6" ht="15.75">
      <c r="A20" s="43" t="s">
        <v>29</v>
      </c>
      <c r="B20" s="36">
        <v>565</v>
      </c>
      <c r="C20" s="36">
        <v>390</v>
      </c>
      <c r="D20" s="33">
        <v>300.849</v>
      </c>
      <c r="E20" s="34">
        <f t="shared" si="0"/>
        <v>53.24761061946902</v>
      </c>
      <c r="F20" s="35">
        <f t="shared" si="1"/>
        <v>77.14076923076922</v>
      </c>
    </row>
    <row r="21" spans="1:6" ht="15.75">
      <c r="A21" s="44" t="s">
        <v>30</v>
      </c>
      <c r="B21" s="36">
        <v>6220</v>
      </c>
      <c r="C21" s="36">
        <v>4633</v>
      </c>
      <c r="D21" s="31">
        <v>6249.662</v>
      </c>
      <c r="E21" s="34">
        <f t="shared" si="0"/>
        <v>100.4768810289389</v>
      </c>
      <c r="F21" s="35">
        <f t="shared" si="1"/>
        <v>134.89449600690696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2038704.2000000002</v>
      </c>
      <c r="D22" s="46">
        <f>D6+D7+D8+D9+D17+D18+D19+D20+D21</f>
        <v>2086410.135</v>
      </c>
      <c r="E22" s="65">
        <f t="shared" si="0"/>
        <v>73.57854983392009</v>
      </c>
      <c r="F22" s="96">
        <f t="shared" si="1"/>
        <v>102.34001259231232</v>
      </c>
    </row>
    <row r="23" spans="1:6" ht="16.5" customHeight="1">
      <c r="A23" s="44" t="s">
        <v>32</v>
      </c>
      <c r="B23" s="36">
        <f>B24+B25+B26+B27+B28+B29+B30+B31+B32+B33+B34+B35+B36+B37+B38+B39+B40+B41+B42</f>
        <v>1819968.4820000003</v>
      </c>
      <c r="C23" s="36">
        <f>C24+C25+C26+C27+C28+C29+C30+C31+C32+C33+C34+C35+C36+C37+C38+C39+C40+C41+C42</f>
        <v>1400481.879</v>
      </c>
      <c r="D23" s="36">
        <f>SUM(D24:D42)</f>
        <v>1323379.3120000002</v>
      </c>
      <c r="E23" s="34">
        <f t="shared" si="0"/>
        <v>72.71440824874679</v>
      </c>
      <c r="F23" s="35">
        <f t="shared" si="1"/>
        <v>94.49456875121768</v>
      </c>
    </row>
    <row r="24" spans="1:6" ht="47.2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379570.3</v>
      </c>
      <c r="D25" s="48">
        <v>379570.3</v>
      </c>
      <c r="E25" s="34">
        <f t="shared" si="0"/>
        <v>76.81289375759386</v>
      </c>
      <c r="F25" s="35">
        <f t="shared" si="1"/>
        <v>100</v>
      </c>
    </row>
    <row r="26" spans="1:6" ht="30.75" customHeight="1">
      <c r="A26" s="61" t="s">
        <v>34</v>
      </c>
      <c r="B26" s="84">
        <v>358610.1</v>
      </c>
      <c r="C26" s="84">
        <v>268957.5</v>
      </c>
      <c r="D26" s="48">
        <v>268957.5</v>
      </c>
      <c r="E26" s="34">
        <f t="shared" si="0"/>
        <v>74.9999790859209</v>
      </c>
      <c r="F26" s="35">
        <f t="shared" si="1"/>
        <v>100</v>
      </c>
    </row>
    <row r="27" spans="1:6" ht="48" customHeight="1">
      <c r="A27" s="61" t="s">
        <v>92</v>
      </c>
      <c r="B27" s="84">
        <v>62957.67</v>
      </c>
      <c r="C27" s="84">
        <v>59116.6</v>
      </c>
      <c r="D27" s="48">
        <v>59116.6</v>
      </c>
      <c r="E27" s="34">
        <f t="shared" si="0"/>
        <v>93.8989641770415</v>
      </c>
      <c r="F27" s="35">
        <f t="shared" si="1"/>
        <v>100</v>
      </c>
    </row>
    <row r="28" spans="1:6" ht="231" customHeight="1">
      <c r="A28" s="76" t="s">
        <v>77</v>
      </c>
      <c r="B28" s="88">
        <v>168026.4</v>
      </c>
      <c r="C28" s="88">
        <v>158211.333</v>
      </c>
      <c r="D28" s="48">
        <v>158211.333</v>
      </c>
      <c r="E28" s="34">
        <f t="shared" si="0"/>
        <v>94.1586161460342</v>
      </c>
      <c r="F28" s="35">
        <f t="shared" si="1"/>
        <v>100</v>
      </c>
    </row>
    <row r="29" spans="1:6" ht="77.25" customHeight="1">
      <c r="A29" s="85" t="s">
        <v>60</v>
      </c>
      <c r="B29" s="89">
        <v>1087.8</v>
      </c>
      <c r="C29" s="89">
        <v>960.2</v>
      </c>
      <c r="D29" s="48">
        <v>689.025</v>
      </c>
      <c r="E29" s="34">
        <f t="shared" si="0"/>
        <v>63.341147269718704</v>
      </c>
      <c r="F29" s="35">
        <f t="shared" si="1"/>
        <v>71.75848781503854</v>
      </c>
    </row>
    <row r="30" spans="1:6" ht="212.25" customHeight="1">
      <c r="A30" s="86" t="s">
        <v>61</v>
      </c>
      <c r="B30" s="89">
        <v>647626.4</v>
      </c>
      <c r="C30" s="89">
        <v>466272.28</v>
      </c>
      <c r="D30" s="48">
        <v>390028.754</v>
      </c>
      <c r="E30" s="34">
        <f t="shared" si="0"/>
        <v>60.22434446773634</v>
      </c>
      <c r="F30" s="35">
        <f t="shared" si="1"/>
        <v>83.64828250137451</v>
      </c>
    </row>
    <row r="31" spans="1:6" ht="346.5">
      <c r="A31" s="109" t="s">
        <v>120</v>
      </c>
      <c r="B31" s="89">
        <v>1529.345</v>
      </c>
      <c r="C31" s="89">
        <v>1529.345</v>
      </c>
      <c r="D31" s="48"/>
      <c r="E31" s="34"/>
      <c r="F31" s="35"/>
    </row>
    <row r="32" spans="1:6" ht="193.5" customHeight="1">
      <c r="A32" s="86" t="s">
        <v>78</v>
      </c>
      <c r="B32" s="89">
        <v>6173</v>
      </c>
      <c r="C32" s="89">
        <v>4487.378</v>
      </c>
      <c r="D32" s="48">
        <v>4476.551</v>
      </c>
      <c r="E32" s="34">
        <f t="shared" si="0"/>
        <v>72.51824072574114</v>
      </c>
      <c r="F32" s="35">
        <f t="shared" si="1"/>
        <v>99.7587232455122</v>
      </c>
    </row>
    <row r="33" spans="1:7" ht="53.25" customHeight="1">
      <c r="A33" s="86" t="s">
        <v>75</v>
      </c>
      <c r="B33" s="89">
        <v>2081.514</v>
      </c>
      <c r="C33" s="47">
        <v>1562.526</v>
      </c>
      <c r="D33" s="48">
        <v>1562.526</v>
      </c>
      <c r="E33" s="34">
        <f t="shared" si="0"/>
        <v>75.06680233714498</v>
      </c>
      <c r="F33" s="35">
        <f t="shared" si="1"/>
        <v>100</v>
      </c>
      <c r="G33" s="99"/>
    </row>
    <row r="34" spans="1:6" ht="50.25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55.5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31896.9</v>
      </c>
      <c r="D37" s="48">
        <v>31896.9</v>
      </c>
      <c r="E37" s="34">
        <f t="shared" si="0"/>
        <v>77.23033340597081</v>
      </c>
      <c r="F37" s="35">
        <f t="shared" si="1"/>
        <v>100</v>
      </c>
    </row>
    <row r="38" spans="1:6" ht="47.25" customHeight="1">
      <c r="A38" s="86" t="s">
        <v>96</v>
      </c>
      <c r="B38" s="84">
        <v>1349.366</v>
      </c>
      <c r="C38" s="84">
        <v>1349.366</v>
      </c>
      <c r="D38" s="48">
        <v>943.27</v>
      </c>
      <c r="E38" s="34">
        <f t="shared" si="0"/>
        <v>69.90468116137505</v>
      </c>
      <c r="F38" s="35">
        <f t="shared" si="1"/>
        <v>69.90468116137505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14074.026</v>
      </c>
      <c r="C41" s="84">
        <v>6034.225</v>
      </c>
      <c r="D41" s="48">
        <v>7393.619</v>
      </c>
      <c r="E41" s="34">
        <f>D41/B41*100</f>
        <v>52.533788128571025</v>
      </c>
      <c r="F41" s="35">
        <f>D41/C41*100</f>
        <v>122.52806284154136</v>
      </c>
    </row>
    <row r="42" spans="1:6" s="9" customFormat="1" ht="49.5" customHeight="1">
      <c r="A42" s="87" t="s">
        <v>114</v>
      </c>
      <c r="B42" s="84">
        <v>1177.205</v>
      </c>
      <c r="C42" s="84">
        <v>708.47</v>
      </c>
      <c r="D42" s="48">
        <v>708.47</v>
      </c>
      <c r="E42" s="34">
        <v>0</v>
      </c>
      <c r="F42" s="35">
        <v>0</v>
      </c>
    </row>
    <row r="43" spans="1:6" ht="15.75" customHeight="1">
      <c r="A43" s="82" t="s">
        <v>35</v>
      </c>
      <c r="B43" s="46">
        <f>B22+B23</f>
        <v>4655591.282</v>
      </c>
      <c r="C43" s="49">
        <f>C22+C23</f>
        <v>3439186.079</v>
      </c>
      <c r="D43" s="50">
        <f>D22+D23</f>
        <v>3409789.447</v>
      </c>
      <c r="E43" s="65">
        <f t="shared" si="0"/>
        <v>73.24073872599885</v>
      </c>
      <c r="F43" s="66">
        <f t="shared" si="1"/>
        <v>99.14524450481181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715</v>
      </c>
      <c r="D45" s="51">
        <v>580.401</v>
      </c>
      <c r="E45" s="90">
        <f t="shared" si="0"/>
        <v>64.48899999999999</v>
      </c>
      <c r="F45" s="35">
        <f t="shared" si="1"/>
        <v>81.17496503496503</v>
      </c>
    </row>
    <row r="46" spans="1:7" s="14" customFormat="1" ht="53.25" customHeight="1">
      <c r="A46" s="43" t="s">
        <v>37</v>
      </c>
      <c r="B46" s="36">
        <v>1200</v>
      </c>
      <c r="C46" s="36">
        <v>785</v>
      </c>
      <c r="D46" s="36">
        <v>1304.103</v>
      </c>
      <c r="E46" s="90">
        <f t="shared" si="0"/>
        <v>108.67525</v>
      </c>
      <c r="F46" s="35" t="s">
        <v>113</v>
      </c>
      <c r="G46" s="13"/>
    </row>
    <row r="47" spans="1:6" s="13" customFormat="1" ht="69" customHeight="1">
      <c r="A47" s="81" t="s">
        <v>86</v>
      </c>
      <c r="B47" s="36">
        <v>200</v>
      </c>
      <c r="C47" s="36">
        <v>150</v>
      </c>
      <c r="D47" s="36">
        <v>219.457</v>
      </c>
      <c r="E47" s="90">
        <f t="shared" si="0"/>
        <v>109.72850000000001</v>
      </c>
      <c r="F47" s="35" t="s">
        <v>119</v>
      </c>
    </row>
    <row r="48" spans="1:6" s="13" customFormat="1" ht="38.25" customHeight="1">
      <c r="A48" s="43" t="s">
        <v>38</v>
      </c>
      <c r="B48" s="36">
        <v>12700</v>
      </c>
      <c r="C48" s="36">
        <v>5060</v>
      </c>
      <c r="D48" s="36">
        <v>3181.228</v>
      </c>
      <c r="E48" s="90">
        <f t="shared" si="0"/>
        <v>25.04903937007874</v>
      </c>
      <c r="F48" s="35">
        <f t="shared" si="1"/>
        <v>62.8701185770751</v>
      </c>
    </row>
    <row r="49" spans="1:6" s="13" customFormat="1" ht="50.25" customHeight="1">
      <c r="A49" s="43" t="s">
        <v>90</v>
      </c>
      <c r="B49" s="36">
        <v>4500</v>
      </c>
      <c r="C49" s="36">
        <v>1913.9</v>
      </c>
      <c r="D49" s="36">
        <v>4.723</v>
      </c>
      <c r="E49" s="90">
        <f t="shared" si="0"/>
        <v>0.10495555555555555</v>
      </c>
      <c r="F49" s="35">
        <f t="shared" si="1"/>
        <v>0.24677360363655362</v>
      </c>
    </row>
    <row r="50" spans="1:6" s="13" customFormat="1" ht="17.25" customHeight="1">
      <c r="A50" s="43" t="s">
        <v>82</v>
      </c>
      <c r="B50" s="36">
        <v>4000</v>
      </c>
      <c r="C50" s="36">
        <v>1250</v>
      </c>
      <c r="D50" s="36">
        <v>435.077</v>
      </c>
      <c r="E50" s="90">
        <f>D50/B50*100</f>
        <v>10.876925</v>
      </c>
      <c r="F50" s="35">
        <f>D50/C50*100</f>
        <v>34.80616</v>
      </c>
    </row>
    <row r="51" spans="1:6" s="9" customFormat="1" ht="56.2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12873.9</v>
      </c>
      <c r="D52" s="46">
        <f>SUM(D45:D51)</f>
        <v>8724.989000000001</v>
      </c>
      <c r="E52" s="91">
        <f t="shared" si="0"/>
        <v>32.92448679245283</v>
      </c>
      <c r="F52" s="66">
        <f t="shared" si="1"/>
        <v>67.77269514288601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102.7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13271.9</v>
      </c>
      <c r="D55" s="46">
        <f>D52+D53</f>
        <v>9122.989000000001</v>
      </c>
      <c r="E55" s="91">
        <f t="shared" si="0"/>
        <v>33.916978957543314</v>
      </c>
      <c r="F55" s="66">
        <f t="shared" si="1"/>
        <v>68.73913305555347</v>
      </c>
    </row>
    <row r="56" spans="1:6" s="105" customFormat="1" ht="22.5" customHeight="1">
      <c r="A56" s="62" t="s">
        <v>40</v>
      </c>
      <c r="B56" s="46">
        <f>B43+B55</f>
        <v>4682489.282</v>
      </c>
      <c r="C56" s="46">
        <f>C43+C55</f>
        <v>3452457.979</v>
      </c>
      <c r="D56" s="46">
        <f>D43+D55</f>
        <v>3418912.436</v>
      </c>
      <c r="E56" s="65">
        <f t="shared" si="0"/>
        <v>73.01484808823105</v>
      </c>
      <c r="F56" s="66">
        <f>D56/C56*100</f>
        <v>99.02835767432812</v>
      </c>
    </row>
    <row r="57" spans="1:6" s="105" customFormat="1" ht="31.5" customHeight="1">
      <c r="A57" s="106" t="s">
        <v>45</v>
      </c>
      <c r="B57" s="108">
        <v>3200</v>
      </c>
      <c r="C57" s="108">
        <v>2400</v>
      </c>
      <c r="D57" s="32">
        <v>3724.8197</v>
      </c>
      <c r="E57" s="34">
        <f>D57/B57*100</f>
        <v>116.40061562499999</v>
      </c>
      <c r="F57" s="95">
        <f>D57/C57*100</f>
        <v>155.20082083333332</v>
      </c>
    </row>
    <row r="58" spans="1:6" s="9" customFormat="1" ht="28.5" customHeight="1">
      <c r="A58" s="110" t="s">
        <v>41</v>
      </c>
      <c r="B58" s="46">
        <f>B56+B57</f>
        <v>4685689.282</v>
      </c>
      <c r="C58" s="102">
        <f>C56+C57</f>
        <v>3454857.979</v>
      </c>
      <c r="D58" s="46">
        <f>D56+D57</f>
        <v>3422637.2557</v>
      </c>
      <c r="E58" s="65">
        <f>D58/B58*100</f>
        <v>73.04447755099781</v>
      </c>
      <c r="F58" s="66">
        <f>D58/C58*100</f>
        <v>99.06737922381036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2">
      <selection activeCell="B59" sqref="B59"/>
    </sheetView>
  </sheetViews>
  <sheetFormatPr defaultColWidth="8.875" defaultRowHeight="12.75"/>
  <cols>
    <col min="1" max="1" width="55.75390625" style="1" customWidth="1"/>
    <col min="2" max="2" width="13.875" style="1" customWidth="1"/>
    <col min="3" max="3" width="13.375" style="5" customWidth="1"/>
    <col min="4" max="4" width="13.375" style="1" customWidth="1"/>
    <col min="5" max="5" width="12.25390625" style="1" customWidth="1"/>
    <col min="6" max="6" width="13.25390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1" t="s">
        <v>121</v>
      </c>
      <c r="B2" s="111"/>
      <c r="C2" s="111"/>
      <c r="D2" s="111"/>
      <c r="E2" s="111"/>
      <c r="F2" s="111"/>
    </row>
    <row r="3" spans="1:6" ht="16.5" customHeight="1">
      <c r="A3" s="21"/>
      <c r="B3" s="21"/>
      <c r="C3" s="22"/>
      <c r="D3" s="23"/>
      <c r="E3" s="23"/>
      <c r="F3" s="24"/>
    </row>
    <row r="4" spans="1:6" ht="98.25" customHeight="1">
      <c r="A4" s="107" t="s">
        <v>8</v>
      </c>
      <c r="B4" s="55" t="s">
        <v>89</v>
      </c>
      <c r="C4" s="56" t="s">
        <v>112</v>
      </c>
      <c r="D4" s="107" t="s">
        <v>117</v>
      </c>
      <c r="E4" s="59" t="s">
        <v>49</v>
      </c>
      <c r="F4" s="59" t="s">
        <v>50</v>
      </c>
    </row>
    <row r="5" spans="1:6" ht="0.75" customHeight="1" hidden="1">
      <c r="A5" s="107"/>
      <c r="B5" s="55"/>
      <c r="C5" s="56"/>
      <c r="D5" s="107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1399870</v>
      </c>
      <c r="D7" s="33">
        <v>1363322.939</v>
      </c>
      <c r="E7" s="34">
        <f>D7/B7*100</f>
        <v>69.11705945396768</v>
      </c>
      <c r="F7" s="35">
        <f>D7/C7*100</f>
        <v>97.3892532163701</v>
      </c>
    </row>
    <row r="8" spans="1:6" ht="15.75">
      <c r="A8" s="67" t="s">
        <v>1</v>
      </c>
      <c r="B8" s="36">
        <v>1273.8</v>
      </c>
      <c r="C8" s="32">
        <v>1233.8</v>
      </c>
      <c r="D8" s="33">
        <v>893.524</v>
      </c>
      <c r="E8" s="34">
        <f>D8/B8*100</f>
        <v>70.14633380436489</v>
      </c>
      <c r="F8" s="35">
        <f>D8/C8*100</f>
        <v>72.42048954449668</v>
      </c>
    </row>
    <row r="9" spans="1:6" ht="15.75">
      <c r="A9" s="68" t="s">
        <v>58</v>
      </c>
      <c r="B9" s="36">
        <v>164460</v>
      </c>
      <c r="C9" s="36">
        <v>123045</v>
      </c>
      <c r="D9" s="33">
        <v>143658.46</v>
      </c>
      <c r="E9" s="34">
        <f aca="true" t="shared" si="0" ref="E9:E59">D9/B9*100</f>
        <v>87.35161133406298</v>
      </c>
      <c r="F9" s="35">
        <f aca="true" t="shared" si="1" ref="F9:F56">D9/C9*100</f>
        <v>116.75278150270225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474501.4</v>
      </c>
      <c r="D10" s="37">
        <f>D11+D15+D16+D17</f>
        <v>543576.064</v>
      </c>
      <c r="E10" s="34">
        <f t="shared" si="0"/>
        <v>84.18138883726692</v>
      </c>
      <c r="F10" s="35">
        <f t="shared" si="1"/>
        <v>114.55731511013457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245399.4</v>
      </c>
      <c r="D11" s="40">
        <f>SUM(D12:D14)</f>
        <v>260297.34999999998</v>
      </c>
      <c r="E11" s="34">
        <f t="shared" si="0"/>
        <v>80.13094138652875</v>
      </c>
      <c r="F11" s="35">
        <f t="shared" si="1"/>
        <v>106.07089911385276</v>
      </c>
    </row>
    <row r="12" spans="1:6" s="12" customFormat="1" ht="31.5">
      <c r="A12" s="70" t="s">
        <v>17</v>
      </c>
      <c r="B12" s="39">
        <v>35440</v>
      </c>
      <c r="C12" s="39">
        <v>26973</v>
      </c>
      <c r="D12" s="41">
        <v>27263.767</v>
      </c>
      <c r="E12" s="34">
        <f t="shared" si="0"/>
        <v>76.9293651241535</v>
      </c>
      <c r="F12" s="35">
        <f t="shared" si="1"/>
        <v>101.07799280762244</v>
      </c>
    </row>
    <row r="13" spans="1:6" s="12" customFormat="1" ht="15.75">
      <c r="A13" s="71" t="s">
        <v>55</v>
      </c>
      <c r="B13" s="39">
        <v>284900</v>
      </c>
      <c r="C13" s="39">
        <v>215071.4</v>
      </c>
      <c r="D13" s="41">
        <v>230769.493</v>
      </c>
      <c r="E13" s="34">
        <f t="shared" si="0"/>
        <v>81.00017304317304</v>
      </c>
      <c r="F13" s="35">
        <f t="shared" si="1"/>
        <v>107.29901465280831</v>
      </c>
    </row>
    <row r="14" spans="1:6" s="12" customFormat="1" ht="15.75">
      <c r="A14" s="69" t="s">
        <v>14</v>
      </c>
      <c r="B14" s="39">
        <v>4500</v>
      </c>
      <c r="C14" s="39">
        <v>3355</v>
      </c>
      <c r="D14" s="63">
        <v>2264.09</v>
      </c>
      <c r="E14" s="34">
        <f t="shared" si="0"/>
        <v>50.31311111111112</v>
      </c>
      <c r="F14" s="35">
        <f t="shared" si="1"/>
        <v>67.48405365126678</v>
      </c>
    </row>
    <row r="15" spans="1:6" s="12" customFormat="1" ht="15.75">
      <c r="A15" s="72" t="s">
        <v>2</v>
      </c>
      <c r="B15" s="39">
        <v>550</v>
      </c>
      <c r="C15" s="39">
        <v>367</v>
      </c>
      <c r="D15" s="41">
        <v>706.722</v>
      </c>
      <c r="E15" s="34">
        <f t="shared" si="0"/>
        <v>128.4949090909091</v>
      </c>
      <c r="F15" s="35" t="s">
        <v>110</v>
      </c>
    </row>
    <row r="16" spans="1:6" s="12" customFormat="1" ht="54" customHeight="1">
      <c r="A16" s="72" t="s">
        <v>95</v>
      </c>
      <c r="B16" s="39"/>
      <c r="C16" s="39"/>
      <c r="D16" s="41">
        <v>3.879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228735</v>
      </c>
      <c r="D17" s="41">
        <v>282568.113</v>
      </c>
      <c r="E17" s="34">
        <f t="shared" si="0"/>
        <v>88.21156713389317</v>
      </c>
      <c r="F17" s="35">
        <f t="shared" si="1"/>
        <v>123.53514459964588</v>
      </c>
    </row>
    <row r="18" spans="1:6" ht="22.5" customHeight="1">
      <c r="A18" s="68" t="s">
        <v>9</v>
      </c>
      <c r="B18" s="36">
        <v>500</v>
      </c>
      <c r="C18" s="36">
        <v>365</v>
      </c>
      <c r="D18" s="31">
        <v>984.654</v>
      </c>
      <c r="E18" s="34">
        <f t="shared" si="0"/>
        <v>196.9308</v>
      </c>
      <c r="F18" s="95" t="s">
        <v>118</v>
      </c>
    </row>
    <row r="19" spans="1:6" ht="26.25" customHeight="1">
      <c r="A19" s="73" t="s">
        <v>54</v>
      </c>
      <c r="B19" s="36">
        <v>33900</v>
      </c>
      <c r="C19" s="36">
        <v>26871</v>
      </c>
      <c r="D19" s="33">
        <v>18483.444</v>
      </c>
      <c r="E19" s="34">
        <f t="shared" si="0"/>
        <v>54.523433628318585</v>
      </c>
      <c r="F19" s="95">
        <f t="shared" si="1"/>
        <v>68.78584347437759</v>
      </c>
    </row>
    <row r="20" spans="1:6" ht="63">
      <c r="A20" s="73" t="s">
        <v>18</v>
      </c>
      <c r="B20" s="36">
        <v>10500</v>
      </c>
      <c r="C20" s="36">
        <v>7795</v>
      </c>
      <c r="D20" s="33">
        <v>8940.539</v>
      </c>
      <c r="E20" s="34">
        <f t="shared" si="0"/>
        <v>85.14799047619049</v>
      </c>
      <c r="F20" s="35">
        <f t="shared" si="1"/>
        <v>114.69581783194356</v>
      </c>
    </row>
    <row r="21" spans="1:6" ht="18" customHeight="1">
      <c r="A21" s="73" t="s">
        <v>3</v>
      </c>
      <c r="B21" s="36">
        <v>565</v>
      </c>
      <c r="C21" s="36">
        <v>390</v>
      </c>
      <c r="D21" s="33">
        <v>300.849</v>
      </c>
      <c r="E21" s="34">
        <f t="shared" si="0"/>
        <v>53.24761061946902</v>
      </c>
      <c r="F21" s="35">
        <f t="shared" si="1"/>
        <v>77.14076923076922</v>
      </c>
    </row>
    <row r="22" spans="1:6" ht="18" customHeight="1">
      <c r="A22" s="74" t="s">
        <v>15</v>
      </c>
      <c r="B22" s="36">
        <v>6220</v>
      </c>
      <c r="C22" s="36">
        <v>4633</v>
      </c>
      <c r="D22" s="31">
        <v>6249.662</v>
      </c>
      <c r="E22" s="34">
        <f t="shared" si="0"/>
        <v>100.4768810289389</v>
      </c>
      <c r="F22" s="35">
        <f t="shared" si="1"/>
        <v>134.89449600690696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2038704.2000000002</v>
      </c>
      <c r="D23" s="46">
        <f>D7+D8+D9+D10+D18+D19+D20+D21+D22</f>
        <v>2086410.135</v>
      </c>
      <c r="E23" s="65">
        <f t="shared" si="0"/>
        <v>73.57854983392009</v>
      </c>
      <c r="F23" s="96">
        <f t="shared" si="1"/>
        <v>102.34001259231232</v>
      </c>
    </row>
    <row r="24" spans="1:6" s="2" customFormat="1" ht="15.75">
      <c r="A24" s="74" t="s">
        <v>47</v>
      </c>
      <c r="B24" s="36">
        <f>B25+B26+B27+B28+B29+B30+B31+B32+B33+B34+B35+B36+B37+B38+B39+B40+B41+B42+B43</f>
        <v>1819968.4820000003</v>
      </c>
      <c r="C24" s="36">
        <f>C25+C26+C27+C28+C29+C30+C31+C32+C33+C34+C35+C36+C37+C38+C39+C40+C41+C42+C43</f>
        <v>1400481.879</v>
      </c>
      <c r="D24" s="36">
        <f>SUM(D25:D43)</f>
        <v>1323379.3120000002</v>
      </c>
      <c r="E24" s="34">
        <f t="shared" si="0"/>
        <v>72.71440824874679</v>
      </c>
      <c r="F24" s="35">
        <f t="shared" si="1"/>
        <v>94.49456875121768</v>
      </c>
    </row>
    <row r="25" spans="1:6" s="2" customFormat="1" ht="65.2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379570.3</v>
      </c>
      <c r="D26" s="48">
        <v>379570.3</v>
      </c>
      <c r="E26" s="34">
        <f t="shared" si="0"/>
        <v>76.81289375759386</v>
      </c>
      <c r="F26" s="35">
        <f t="shared" si="1"/>
        <v>100</v>
      </c>
    </row>
    <row r="27" spans="1:7" s="2" customFormat="1" ht="31.5" customHeight="1">
      <c r="A27" s="76" t="s">
        <v>65</v>
      </c>
      <c r="B27" s="84">
        <v>358610.1</v>
      </c>
      <c r="C27" s="84">
        <v>268957.5</v>
      </c>
      <c r="D27" s="48">
        <v>268957.5</v>
      </c>
      <c r="E27" s="34">
        <f t="shared" si="0"/>
        <v>74.9999790859209</v>
      </c>
      <c r="F27" s="35">
        <f t="shared" si="1"/>
        <v>100</v>
      </c>
      <c r="G27" s="18"/>
    </row>
    <row r="28" spans="1:7" s="2" customFormat="1" ht="66" customHeight="1">
      <c r="A28" s="61" t="s">
        <v>93</v>
      </c>
      <c r="B28" s="84">
        <v>62957.67</v>
      </c>
      <c r="C28" s="84">
        <v>59116.6</v>
      </c>
      <c r="D28" s="48">
        <v>59116.6</v>
      </c>
      <c r="E28" s="34">
        <f t="shared" si="0"/>
        <v>93.8989641770415</v>
      </c>
      <c r="F28" s="35">
        <f t="shared" si="1"/>
        <v>100</v>
      </c>
      <c r="G28" s="18"/>
    </row>
    <row r="29" spans="1:8" s="2" customFormat="1" ht="219.75" customHeight="1">
      <c r="A29" s="93" t="s">
        <v>80</v>
      </c>
      <c r="B29" s="88">
        <v>168026.4</v>
      </c>
      <c r="C29" s="88">
        <v>158211.333</v>
      </c>
      <c r="D29" s="48">
        <v>158211.333</v>
      </c>
      <c r="E29" s="34">
        <f t="shared" si="0"/>
        <v>94.1586161460342</v>
      </c>
      <c r="F29" s="35">
        <f t="shared" si="1"/>
        <v>100</v>
      </c>
      <c r="G29" s="18"/>
      <c r="H29" s="94"/>
    </row>
    <row r="30" spans="1:7" s="2" customFormat="1" ht="94.5">
      <c r="A30" s="77" t="s">
        <v>66</v>
      </c>
      <c r="B30" s="89">
        <v>1087.8</v>
      </c>
      <c r="C30" s="89">
        <v>960.2</v>
      </c>
      <c r="D30" s="48">
        <v>689.025</v>
      </c>
      <c r="E30" s="34">
        <f t="shared" si="0"/>
        <v>63.341147269718704</v>
      </c>
      <c r="F30" s="35">
        <f t="shared" si="1"/>
        <v>71.75848781503854</v>
      </c>
      <c r="G30" s="18"/>
    </row>
    <row r="31" spans="1:6" s="2" customFormat="1" ht="249.75" customHeight="1">
      <c r="A31" s="69" t="s">
        <v>67</v>
      </c>
      <c r="B31" s="89">
        <v>647626.4</v>
      </c>
      <c r="C31" s="89">
        <v>466272.28</v>
      </c>
      <c r="D31" s="48">
        <v>390028.754</v>
      </c>
      <c r="E31" s="34">
        <f t="shared" si="0"/>
        <v>60.22434446773634</v>
      </c>
      <c r="F31" s="35">
        <f t="shared" si="1"/>
        <v>83.64828250137451</v>
      </c>
    </row>
    <row r="32" spans="1:6" s="2" customFormat="1" ht="324.75" customHeight="1">
      <c r="A32" s="109" t="s">
        <v>115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88.25" customHeight="1">
      <c r="A33" s="92" t="s">
        <v>79</v>
      </c>
      <c r="B33" s="89">
        <v>6173</v>
      </c>
      <c r="C33" s="89">
        <v>4487.378</v>
      </c>
      <c r="D33" s="48">
        <v>4476.551</v>
      </c>
      <c r="E33" s="34">
        <f t="shared" si="0"/>
        <v>72.51824072574114</v>
      </c>
      <c r="F33" s="35">
        <f t="shared" si="1"/>
        <v>99.7587232455122</v>
      </c>
    </row>
    <row r="34" spans="1:6" s="2" customFormat="1" ht="49.5" customHeight="1">
      <c r="A34" s="78" t="s">
        <v>76</v>
      </c>
      <c r="B34" s="89">
        <v>2081.514</v>
      </c>
      <c r="C34" s="47">
        <v>1562.526</v>
      </c>
      <c r="D34" s="48">
        <v>1562.526</v>
      </c>
      <c r="E34" s="34">
        <f t="shared" si="0"/>
        <v>75.06680233714498</v>
      </c>
      <c r="F34" s="35">
        <f t="shared" si="1"/>
        <v>100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31896.9</v>
      </c>
      <c r="D38" s="48">
        <v>31896.9</v>
      </c>
      <c r="E38" s="34">
        <f t="shared" si="0"/>
        <v>77.23033340597081</v>
      </c>
      <c r="F38" s="35">
        <f t="shared" si="1"/>
        <v>100</v>
      </c>
      <c r="G38" s="97"/>
    </row>
    <row r="39" spans="1:7" s="2" customFormat="1" ht="50.25" customHeight="1">
      <c r="A39" s="78" t="s">
        <v>97</v>
      </c>
      <c r="B39" s="84">
        <v>1349.366</v>
      </c>
      <c r="C39" s="84">
        <v>1349.366</v>
      </c>
      <c r="D39" s="48">
        <v>943.27</v>
      </c>
      <c r="E39" s="34">
        <f t="shared" si="0"/>
        <v>69.90468116137505</v>
      </c>
      <c r="F39" s="35">
        <f t="shared" si="1"/>
        <v>69.90468116137505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14074.026</v>
      </c>
      <c r="C42" s="84">
        <v>6034.225</v>
      </c>
      <c r="D42" s="48">
        <v>7393.619</v>
      </c>
      <c r="E42" s="34">
        <f>D42/B42*100</f>
        <v>52.533788128571025</v>
      </c>
      <c r="F42" s="35">
        <f>D42/C42*100</f>
        <v>122.52806284154136</v>
      </c>
    </row>
    <row r="43" spans="1:6" ht="45" customHeight="1">
      <c r="A43" s="87" t="s">
        <v>114</v>
      </c>
      <c r="B43" s="84">
        <v>1177.205</v>
      </c>
      <c r="C43" s="84">
        <v>708.47</v>
      </c>
      <c r="D43" s="48">
        <v>708.47</v>
      </c>
      <c r="E43" s="34">
        <v>0</v>
      </c>
      <c r="F43" s="35">
        <v>0</v>
      </c>
    </row>
    <row r="44" spans="1:6" ht="19.5" customHeight="1">
      <c r="A44" s="80" t="s">
        <v>11</v>
      </c>
      <c r="B44" s="46">
        <f>B23+B24</f>
        <v>4655591.282</v>
      </c>
      <c r="C44" s="49">
        <f>C23+C24</f>
        <v>3439186.079</v>
      </c>
      <c r="D44" s="50">
        <f>D23+D24</f>
        <v>3409789.447</v>
      </c>
      <c r="E44" s="65">
        <f t="shared" si="0"/>
        <v>73.24073872599885</v>
      </c>
      <c r="F44" s="66">
        <f t="shared" si="1"/>
        <v>99.14524450481181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715</v>
      </c>
      <c r="D46" s="51">
        <v>580.401</v>
      </c>
      <c r="E46" s="90">
        <f t="shared" si="0"/>
        <v>64.48899999999999</v>
      </c>
      <c r="F46" s="35">
        <f t="shared" si="1"/>
        <v>81.17496503496503</v>
      </c>
    </row>
    <row r="47" spans="1:6" s="20" customFormat="1" ht="53.25" customHeight="1">
      <c r="A47" s="73" t="s">
        <v>16</v>
      </c>
      <c r="B47" s="36">
        <v>1200</v>
      </c>
      <c r="C47" s="36">
        <v>785</v>
      </c>
      <c r="D47" s="36">
        <v>1304.103</v>
      </c>
      <c r="E47" s="90">
        <f t="shared" si="0"/>
        <v>108.67525</v>
      </c>
      <c r="F47" s="35" t="s">
        <v>113</v>
      </c>
    </row>
    <row r="48" spans="1:6" ht="67.5" customHeight="1">
      <c r="A48" s="73" t="s">
        <v>87</v>
      </c>
      <c r="B48" s="36">
        <v>200</v>
      </c>
      <c r="C48" s="36">
        <v>150</v>
      </c>
      <c r="D48" s="36">
        <v>219.457</v>
      </c>
      <c r="E48" s="90">
        <f t="shared" si="0"/>
        <v>109.72850000000001</v>
      </c>
      <c r="F48" s="35" t="s">
        <v>119</v>
      </c>
    </row>
    <row r="49" spans="1:6" ht="37.5" customHeight="1">
      <c r="A49" s="73" t="s">
        <v>5</v>
      </c>
      <c r="B49" s="36">
        <v>12700</v>
      </c>
      <c r="C49" s="36">
        <v>5060</v>
      </c>
      <c r="D49" s="36">
        <v>3181.228</v>
      </c>
      <c r="E49" s="90">
        <f t="shared" si="0"/>
        <v>25.04903937007874</v>
      </c>
      <c r="F49" s="35">
        <f t="shared" si="1"/>
        <v>62.8701185770751</v>
      </c>
    </row>
    <row r="50" spans="1:6" ht="53.25" customHeight="1">
      <c r="A50" s="81" t="s">
        <v>91</v>
      </c>
      <c r="B50" s="36">
        <v>4500</v>
      </c>
      <c r="C50" s="36">
        <v>1913.9</v>
      </c>
      <c r="D50" s="36">
        <v>4.723</v>
      </c>
      <c r="E50" s="90">
        <f t="shared" si="0"/>
        <v>0.10495555555555555</v>
      </c>
      <c r="F50" s="35">
        <f t="shared" si="1"/>
        <v>0.24677360363655362</v>
      </c>
    </row>
    <row r="51" spans="1:6" ht="25.5" customHeight="1">
      <c r="A51" s="73" t="s">
        <v>84</v>
      </c>
      <c r="B51" s="36">
        <v>4000</v>
      </c>
      <c r="C51" s="36">
        <v>1250</v>
      </c>
      <c r="D51" s="36">
        <v>435.077</v>
      </c>
      <c r="E51" s="90">
        <f>D51/B51*100</f>
        <v>10.876925</v>
      </c>
      <c r="F51" s="35">
        <f>D51/C51*100</f>
        <v>34.80616</v>
      </c>
    </row>
    <row r="52" spans="1:6" ht="69.7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12873.9</v>
      </c>
      <c r="D53" s="46">
        <f>SUM(D46:D52)</f>
        <v>8724.989000000001</v>
      </c>
      <c r="E53" s="91">
        <f t="shared" si="0"/>
        <v>32.92448679245283</v>
      </c>
      <c r="F53" s="66">
        <f t="shared" si="1"/>
        <v>67.77269514288601</v>
      </c>
    </row>
    <row r="54" spans="1:6" s="20" customFormat="1" ht="23.2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109.5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13271.9</v>
      </c>
      <c r="D56" s="46">
        <f>D53+D54</f>
        <v>9122.989000000001</v>
      </c>
      <c r="E56" s="91">
        <f t="shared" si="0"/>
        <v>33.916978957543314</v>
      </c>
      <c r="F56" s="66">
        <f t="shared" si="1"/>
        <v>68.73913305555347</v>
      </c>
    </row>
    <row r="57" spans="1:6" s="104" customFormat="1" ht="17.25" customHeight="1">
      <c r="A57" s="62" t="s">
        <v>85</v>
      </c>
      <c r="B57" s="46">
        <f>B44+B56</f>
        <v>4682489.282</v>
      </c>
      <c r="C57" s="46">
        <f>C44+C56</f>
        <v>3452457.979</v>
      </c>
      <c r="D57" s="46">
        <f>D44+D56</f>
        <v>3418912.436</v>
      </c>
      <c r="E57" s="65">
        <f t="shared" si="0"/>
        <v>73.01484808823105</v>
      </c>
      <c r="F57" s="66">
        <f>D57/C57*100</f>
        <v>99.02835767432812</v>
      </c>
    </row>
    <row r="58" spans="1:6" s="2" customFormat="1" ht="38.25" customHeight="1">
      <c r="A58" s="103" t="s">
        <v>56</v>
      </c>
      <c r="B58" s="108">
        <v>3200</v>
      </c>
      <c r="C58" s="108">
        <v>2400</v>
      </c>
      <c r="D58" s="32">
        <v>3724.8197</v>
      </c>
      <c r="E58" s="34">
        <f t="shared" si="0"/>
        <v>116.40061562499999</v>
      </c>
      <c r="F58" s="95">
        <f>D58/C58*100</f>
        <v>155.20082083333332</v>
      </c>
    </row>
    <row r="59" spans="1:6" s="100" customFormat="1" ht="22.5" customHeight="1">
      <c r="A59" s="101" t="s">
        <v>13</v>
      </c>
      <c r="B59" s="46">
        <f>B57+B58</f>
        <v>4685689.282</v>
      </c>
      <c r="C59" s="102">
        <f>C57+C58</f>
        <v>3454857.979</v>
      </c>
      <c r="D59" s="46">
        <f>D57+D58</f>
        <v>3422637.2557</v>
      </c>
      <c r="E59" s="65">
        <f>D59/B59*100</f>
        <v>73.04447755099781</v>
      </c>
      <c r="F59" s="66">
        <f>D59/C59*100</f>
        <v>99.06737922381036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2019-10-01T12:13:22Z</cp:lastPrinted>
  <dcterms:created xsi:type="dcterms:W3CDTF">2004-07-02T06:40:36Z</dcterms:created>
  <dcterms:modified xsi:type="dcterms:W3CDTF">2019-11-26T12:59:31Z</dcterms:modified>
  <cp:category/>
  <cp:version/>
  <cp:contentType/>
  <cp:contentStatus/>
</cp:coreProperties>
</file>