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'Укр'!$A$1:$G$39</definedName>
  </definedNames>
  <calcPr fullCalcOnLoad="1" refMode="R1C1"/>
</workbook>
</file>

<file path=xl/sharedStrings.xml><?xml version="1.0" encoding="utf-8"?>
<sst xmlns="http://schemas.openxmlformats.org/spreadsheetml/2006/main" count="53" uniqueCount="52">
  <si>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</si>
  <si>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</si>
  <si>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</si>
  <si>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</si>
  <si>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</si>
  <si>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</si>
  <si>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</si>
  <si>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</si>
  <si>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</si>
  <si>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</si>
  <si>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</si>
  <si>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</si>
  <si>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</si>
  <si>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</si>
  <si>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</si>
  <si>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</si>
  <si>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</si>
  <si>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</si>
  <si>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</si>
  <si>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</si>
  <si>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</si>
  <si>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</si>
  <si>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</si>
  <si>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</si>
  <si>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</si>
  <si>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</si>
  <si>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</si>
  <si>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</si>
  <si>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</si>
  <si>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</si>
  <si>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</si>
  <si>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</si>
  <si>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</si>
  <si>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</si>
  <si>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</si>
  <si>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</si>
  <si>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</si>
  <si>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 1,8 р.б.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</si>
  <si>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</si>
  <si>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Надійшло           з 01 січня            по 31 травня ,   тис. грн.</t>
  </si>
  <si>
    <t>План на        січень - травень  з урахуванням змін, 
тис. грн.</t>
  </si>
  <si>
    <t>в 1,9 р.б.</t>
  </si>
  <si>
    <t>в 5,3 р.б.</t>
  </si>
  <si>
    <t>в 4,0 р.б.</t>
  </si>
  <si>
    <t>в 2,5 р.б.</t>
  </si>
  <si>
    <t>в 5,7 р.б.</t>
  </si>
  <si>
    <t>в 2,1 р.б.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</si>
  <si>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</si>
  <si>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</si>
  <si>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</si>
  <si>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2,8 р.б.</t>
  </si>
  <si>
    <t>в 4,3 р.б.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</si>
</sst>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9" fillId="0" borderId="10" xfId="0" applyNumberFormat="1" applyFont="1" applyFill="1" applyBorder="1" applyAlignment="1">
      <alignment horizontal="center" vertical="top" wrapText="1"/>
    </xf>
    <xf numFmtId="176" fontId="49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174" fontId="49" fillId="33" borderId="10" xfId="0" applyNumberFormat="1" applyFont="1" applyFill="1" applyBorder="1" applyAlignment="1">
      <alignment horizontal="center" vertical="top" wrapText="1"/>
    </xf>
    <xf numFmtId="176" fontId="49" fillId="33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vertical="top" wrapText="1"/>
    </xf>
    <xf numFmtId="174" fontId="49" fillId="0" borderId="10" xfId="0" applyNumberFormat="1" applyFont="1" applyBorder="1" applyAlignment="1">
      <alignment horizontal="center" vertical="top" wrapText="1"/>
    </xf>
    <xf numFmtId="175" fontId="50" fillId="0" borderId="10" xfId="0" applyNumberFormat="1" applyFont="1" applyFill="1" applyBorder="1" applyAlignment="1">
      <alignment horizontal="left" vertical="center" wrapText="1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Fill="1" applyBorder="1" applyAlignment="1">
      <alignment horizontal="right" vertical="center"/>
    </xf>
    <xf numFmtId="175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174" fontId="52" fillId="0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right" vertical="center"/>
    </xf>
    <xf numFmtId="174" fontId="52" fillId="0" borderId="1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 vertical="center"/>
    </xf>
    <xf numFmtId="174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175" fontId="51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3.375" style="0" customWidth="1"/>
    <col min="7" max="7" width="12.625" style="0" customWidth="1"/>
  </cols>
  <sheetData>
    <row r="1" spans="1:7" ht="32.25" customHeight="1">
      <c r="A1" s="62" t="s">
        <v>34</v>
      </c>
      <c r="B1" s="62"/>
      <c r="C1" s="62"/>
      <c r="D1" s="62"/>
      <c r="E1" s="62"/>
      <c r="F1" s="62"/>
      <c r="G1" s="62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37" t="s">
        <v>0</v>
      </c>
      <c r="B3" s="19" t="s">
        <v>21</v>
      </c>
      <c r="C3" s="20" t="s">
        <v>40</v>
      </c>
      <c r="D3" s="21" t="s">
        <v>39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37"/>
      <c r="B4" s="22"/>
      <c r="C4" s="23"/>
      <c r="D4" s="24"/>
      <c r="E4" s="24"/>
      <c r="F4" s="25"/>
      <c r="G4" s="25"/>
    </row>
    <row r="5" spans="1:7" s="1" customFormat="1" ht="16.5" customHeight="1">
      <c r="A5" s="38" t="s">
        <v>1</v>
      </c>
      <c r="B5" s="26"/>
      <c r="C5" s="27"/>
      <c r="D5" s="28"/>
      <c r="E5" s="28"/>
      <c r="F5" s="28"/>
      <c r="G5" s="27"/>
    </row>
    <row r="6" spans="1:7" ht="15.75">
      <c r="A6" s="39" t="s">
        <v>2</v>
      </c>
      <c r="B6" s="29">
        <v>3951920</v>
      </c>
      <c r="C6" s="29">
        <v>1578553.8</v>
      </c>
      <c r="D6" s="31">
        <v>1601289.595</v>
      </c>
      <c r="E6" s="30">
        <f>D6-C6</f>
        <v>22735.794999999925</v>
      </c>
      <c r="F6" s="52">
        <f>D6/B6*100</f>
        <v>40.519281640316606</v>
      </c>
      <c r="G6" s="53">
        <f>D6/C6*100</f>
        <v>101.44029269068942</v>
      </c>
    </row>
    <row r="7" spans="1:7" ht="15.75">
      <c r="A7" s="39" t="s">
        <v>30</v>
      </c>
      <c r="B7" s="29"/>
      <c r="C7" s="29"/>
      <c r="D7" s="31">
        <v>610.988</v>
      </c>
      <c r="E7" s="30">
        <f aca="true" t="shared" si="0" ref="E7:E21">D7-C7</f>
        <v>610.988</v>
      </c>
      <c r="F7" s="52"/>
      <c r="G7" s="53"/>
    </row>
    <row r="8" spans="1:7" ht="15.75">
      <c r="A8" s="40" t="s">
        <v>20</v>
      </c>
      <c r="B8" s="29">
        <v>300250</v>
      </c>
      <c r="C8" s="29">
        <v>112059.1</v>
      </c>
      <c r="D8" s="31">
        <v>106644.472</v>
      </c>
      <c r="E8" s="30">
        <f t="shared" si="0"/>
        <v>-5414.6280000000115</v>
      </c>
      <c r="F8" s="52">
        <f aca="true" t="shared" si="1" ref="F8:F39">D8/B8*100</f>
        <v>35.518558534554536</v>
      </c>
      <c r="G8" s="53">
        <f>D8/C8*100</f>
        <v>95.16806042525774</v>
      </c>
    </row>
    <row r="9" spans="1:7" s="15" customFormat="1" ht="15.75">
      <c r="A9" s="41" t="s">
        <v>15</v>
      </c>
      <c r="B9" s="30">
        <f>B10+B14+B15</f>
        <v>497410</v>
      </c>
      <c r="C9" s="30">
        <f>C10+C14+C15</f>
        <v>214505.28</v>
      </c>
      <c r="D9" s="30">
        <f>D10+D14+D15</f>
        <v>303326.80299999996</v>
      </c>
      <c r="E9" s="30">
        <f t="shared" si="0"/>
        <v>88821.52299999996</v>
      </c>
      <c r="F9" s="52">
        <f t="shared" si="1"/>
        <v>60.9812434410245</v>
      </c>
      <c r="G9" s="53">
        <f>D9/C9*100</f>
        <v>141.40761616683747</v>
      </c>
    </row>
    <row r="10" spans="1:7" s="3" customFormat="1" ht="18" customHeight="1">
      <c r="A10" s="42" t="s">
        <v>3</v>
      </c>
      <c r="B10" s="34">
        <f>SUM(B11:B13)</f>
        <v>570</v>
      </c>
      <c r="C10" s="36">
        <f>SUM(C11:C13)</f>
        <v>231.98</v>
      </c>
      <c r="D10" s="36">
        <f>SUM(D11:D13)</f>
        <v>90718.641</v>
      </c>
      <c r="E10" s="34">
        <f t="shared" si="0"/>
        <v>90486.66100000001</v>
      </c>
      <c r="F10" s="52"/>
      <c r="G10" s="53"/>
    </row>
    <row r="11" spans="1:7" s="14" customFormat="1" ht="33" customHeight="1">
      <c r="A11" s="43" t="s">
        <v>16</v>
      </c>
      <c r="B11" s="34"/>
      <c r="C11" s="34"/>
      <c r="D11" s="34">
        <v>15133.152</v>
      </c>
      <c r="E11" s="34">
        <f t="shared" si="0"/>
        <v>15133.152</v>
      </c>
      <c r="F11" s="52"/>
      <c r="G11" s="53"/>
    </row>
    <row r="12" spans="1:7" s="3" customFormat="1" ht="18" customHeight="1">
      <c r="A12" s="43" t="s">
        <v>4</v>
      </c>
      <c r="B12" s="34"/>
      <c r="C12" s="34"/>
      <c r="D12" s="34">
        <v>75149.802</v>
      </c>
      <c r="E12" s="34">
        <f t="shared" si="0"/>
        <v>75149.802</v>
      </c>
      <c r="F12" s="52"/>
      <c r="G12" s="53"/>
    </row>
    <row r="13" spans="1:7" s="3" customFormat="1" ht="17.25" customHeight="1">
      <c r="A13" s="43" t="s">
        <v>5</v>
      </c>
      <c r="B13" s="34">
        <v>570</v>
      </c>
      <c r="C13" s="34">
        <v>231.98</v>
      </c>
      <c r="D13" s="34">
        <v>435.687</v>
      </c>
      <c r="E13" s="34">
        <f t="shared" si="0"/>
        <v>203.70700000000002</v>
      </c>
      <c r="F13" s="52">
        <f t="shared" si="1"/>
        <v>76.43631578947368</v>
      </c>
      <c r="G13" s="53" t="s">
        <v>41</v>
      </c>
    </row>
    <row r="14" spans="1:7" s="3" customFormat="1" ht="15.75" customHeight="1">
      <c r="A14" s="44" t="s">
        <v>25</v>
      </c>
      <c r="B14" s="36">
        <v>240</v>
      </c>
      <c r="C14" s="36">
        <v>94.8</v>
      </c>
      <c r="D14" s="36">
        <v>108.987</v>
      </c>
      <c r="E14" s="34">
        <f t="shared" si="0"/>
        <v>14.186999999999998</v>
      </c>
      <c r="F14" s="52">
        <f t="shared" si="1"/>
        <v>45.411249999999995</v>
      </c>
      <c r="G14" s="53">
        <f>D14/C14*100</f>
        <v>114.96518987341773</v>
      </c>
    </row>
    <row r="15" spans="1:7" s="3" customFormat="1" ht="24" customHeight="1">
      <c r="A15" s="44" t="s">
        <v>26</v>
      </c>
      <c r="B15" s="36">
        <v>496600</v>
      </c>
      <c r="C15" s="36">
        <v>214178.5</v>
      </c>
      <c r="D15" s="36">
        <v>212499.175</v>
      </c>
      <c r="E15" s="34">
        <f t="shared" si="0"/>
        <v>-1679.3250000000116</v>
      </c>
      <c r="F15" s="52">
        <f t="shared" si="1"/>
        <v>42.79081252517116</v>
      </c>
      <c r="G15" s="53">
        <f>D15/C15*100</f>
        <v>99.21592269999088</v>
      </c>
    </row>
    <row r="16" spans="1:7" ht="18.75" customHeight="1">
      <c r="A16" s="40" t="s">
        <v>7</v>
      </c>
      <c r="B16" s="31">
        <v>750</v>
      </c>
      <c r="C16" s="31">
        <v>295</v>
      </c>
      <c r="D16" s="30">
        <v>1549.759</v>
      </c>
      <c r="E16" s="30">
        <f t="shared" si="0"/>
        <v>1254.759</v>
      </c>
      <c r="F16" s="53" t="s">
        <v>46</v>
      </c>
      <c r="G16" s="53" t="s">
        <v>42</v>
      </c>
    </row>
    <row r="17" spans="1:7" ht="19.5" customHeight="1">
      <c r="A17" s="40" t="s">
        <v>19</v>
      </c>
      <c r="B17" s="31">
        <v>7490</v>
      </c>
      <c r="C17" s="31">
        <v>2539.6</v>
      </c>
      <c r="D17" s="30">
        <v>10178.484</v>
      </c>
      <c r="E17" s="30">
        <f t="shared" si="0"/>
        <v>7638.884</v>
      </c>
      <c r="F17" s="52">
        <f t="shared" si="1"/>
        <v>135.8943124165554</v>
      </c>
      <c r="G17" s="53" t="s">
        <v>43</v>
      </c>
    </row>
    <row r="18" spans="1:7" ht="49.5" customHeight="1">
      <c r="A18" s="40" t="s">
        <v>23</v>
      </c>
      <c r="B18" s="31">
        <v>5500</v>
      </c>
      <c r="C18" s="31">
        <v>2273</v>
      </c>
      <c r="D18" s="30">
        <v>2182.323</v>
      </c>
      <c r="E18" s="30">
        <f t="shared" si="0"/>
        <v>-90.67700000000013</v>
      </c>
      <c r="F18" s="52">
        <f t="shared" si="1"/>
        <v>39.678599999999996</v>
      </c>
      <c r="G18" s="53">
        <f>D18/C18*100</f>
        <v>96.01069071711395</v>
      </c>
    </row>
    <row r="19" spans="1:7" ht="18" customHeight="1">
      <c r="A19" s="40" t="s">
        <v>8</v>
      </c>
      <c r="B19" s="31">
        <v>130</v>
      </c>
      <c r="C19" s="31">
        <v>41.2</v>
      </c>
      <c r="D19" s="30">
        <v>101.551</v>
      </c>
      <c r="E19" s="30">
        <f t="shared" si="0"/>
        <v>60.351</v>
      </c>
      <c r="F19" s="52">
        <f t="shared" si="1"/>
        <v>78.11615384615385</v>
      </c>
      <c r="G19" s="53" t="s">
        <v>44</v>
      </c>
    </row>
    <row r="20" spans="1:7" ht="17.25" customHeight="1">
      <c r="A20" s="41" t="s">
        <v>9</v>
      </c>
      <c r="B20" s="30">
        <v>3410</v>
      </c>
      <c r="C20" s="30">
        <v>1075.5</v>
      </c>
      <c r="D20" s="30">
        <v>6104.709</v>
      </c>
      <c r="E20" s="30">
        <f t="shared" si="0"/>
        <v>5029.209</v>
      </c>
      <c r="F20" s="53" t="s">
        <v>37</v>
      </c>
      <c r="G20" s="53" t="s">
        <v>45</v>
      </c>
    </row>
    <row r="21" spans="1:7" s="2" customFormat="1" ht="19.5" customHeight="1">
      <c r="A21" s="45" t="s">
        <v>10</v>
      </c>
      <c r="B21" s="32">
        <f>B6+B7+B8+B9+B16+B17+B18+B19+B20</f>
        <v>4766860</v>
      </c>
      <c r="C21" s="32">
        <f>C6+C7+C8+C9+C16+C17+C18+C19+C20</f>
        <v>1911342.4800000002</v>
      </c>
      <c r="D21" s="32">
        <f>D6+D7+D8+D9+D16+D17+D18+D19+D20</f>
        <v>2031988.6840000001</v>
      </c>
      <c r="E21" s="32">
        <f t="shared" si="0"/>
        <v>120646.20399999991</v>
      </c>
      <c r="F21" s="57">
        <f t="shared" si="1"/>
        <v>42.62740428709885</v>
      </c>
      <c r="G21" s="54">
        <f aca="true" t="shared" si="2" ref="G21:G29">D21/C21*100</f>
        <v>106.31211859007077</v>
      </c>
    </row>
    <row r="22" spans="1:7" s="2" customFormat="1" ht="16.5" customHeight="1">
      <c r="A22" s="46" t="s">
        <v>27</v>
      </c>
      <c r="B22" s="32">
        <f>SUM(B23:B28)</f>
        <v>732968.062</v>
      </c>
      <c r="C22" s="32">
        <f>SUM(C23:C28)</f>
        <v>302123.07800000004</v>
      </c>
      <c r="D22" s="32">
        <f>SUM(D23:D28)</f>
        <v>301773.897</v>
      </c>
      <c r="E22" s="32">
        <f>D22-C22</f>
        <v>-349.1810000000405</v>
      </c>
      <c r="F22" s="57">
        <f t="shared" si="1"/>
        <v>41.17149336310372</v>
      </c>
      <c r="G22" s="54">
        <f t="shared" si="2"/>
        <v>99.88442425440931</v>
      </c>
    </row>
    <row r="23" spans="1:7" s="15" customFormat="1" ht="83.25" customHeight="1">
      <c r="A23" s="47" t="s">
        <v>24</v>
      </c>
      <c r="B23" s="31">
        <v>3947.3</v>
      </c>
      <c r="C23" s="31">
        <v>986.8</v>
      </c>
      <c r="D23" s="30">
        <v>986.8</v>
      </c>
      <c r="E23" s="30"/>
      <c r="F23" s="52">
        <f t="shared" si="1"/>
        <v>24.999366655688696</v>
      </c>
      <c r="G23" s="53">
        <f t="shared" si="2"/>
        <v>100</v>
      </c>
    </row>
    <row r="24" spans="1:7" s="15" customFormat="1" ht="31.5" customHeight="1">
      <c r="A24" s="47" t="s">
        <v>11</v>
      </c>
      <c r="B24" s="31">
        <v>704371.7</v>
      </c>
      <c r="C24" s="31">
        <v>290806.1</v>
      </c>
      <c r="D24" s="30">
        <v>290806.1</v>
      </c>
      <c r="E24" s="30"/>
      <c r="F24" s="52">
        <f t="shared" si="1"/>
        <v>41.28588641480059</v>
      </c>
      <c r="G24" s="53">
        <f t="shared" si="2"/>
        <v>100</v>
      </c>
    </row>
    <row r="25" spans="1:7" s="15" customFormat="1" ht="48" customHeight="1">
      <c r="A25" s="47" t="s">
        <v>28</v>
      </c>
      <c r="B25" s="31">
        <v>12529.235</v>
      </c>
      <c r="C25" s="31">
        <v>5171.65</v>
      </c>
      <c r="D25" s="30">
        <v>5171.65</v>
      </c>
      <c r="E25" s="30"/>
      <c r="F25" s="52">
        <f t="shared" si="1"/>
        <v>41.276662142580925</v>
      </c>
      <c r="G25" s="53">
        <f t="shared" si="2"/>
        <v>100</v>
      </c>
    </row>
    <row r="26" spans="1:7" s="15" customFormat="1" ht="64.5" customHeight="1">
      <c r="A26" s="47" t="s">
        <v>35</v>
      </c>
      <c r="B26" s="31">
        <v>4129.047</v>
      </c>
      <c r="C26" s="31">
        <v>1720.465</v>
      </c>
      <c r="D26" s="30">
        <v>1720.465</v>
      </c>
      <c r="E26" s="30"/>
      <c r="F26" s="52">
        <f t="shared" si="1"/>
        <v>41.667362953243206</v>
      </c>
      <c r="G26" s="53">
        <f t="shared" si="2"/>
        <v>100</v>
      </c>
    </row>
    <row r="27" spans="1:7" s="15" customFormat="1" ht="20.25" customHeight="1">
      <c r="A27" s="47" t="s">
        <v>29</v>
      </c>
      <c r="B27" s="31">
        <v>7922.115</v>
      </c>
      <c r="C27" s="31">
        <v>3418.39</v>
      </c>
      <c r="D27" s="30">
        <v>3069.209</v>
      </c>
      <c r="E27" s="30">
        <f>D27-C27</f>
        <v>-349.18100000000004</v>
      </c>
      <c r="F27" s="52">
        <f t="shared" si="1"/>
        <v>38.74229293566175</v>
      </c>
      <c r="G27" s="53">
        <f t="shared" si="2"/>
        <v>89.78522052779232</v>
      </c>
    </row>
    <row r="28" spans="1:7" s="15" customFormat="1" ht="79.5" customHeight="1">
      <c r="A28" s="47" t="s">
        <v>38</v>
      </c>
      <c r="B28" s="31">
        <v>68.665</v>
      </c>
      <c r="C28" s="31">
        <v>19.673</v>
      </c>
      <c r="D28" s="30">
        <v>19.673</v>
      </c>
      <c r="E28" s="30"/>
      <c r="F28" s="52">
        <f t="shared" si="1"/>
        <v>28.650695405228277</v>
      </c>
      <c r="G28" s="53">
        <f t="shared" si="2"/>
        <v>100</v>
      </c>
    </row>
    <row r="29" spans="1:7" s="2" customFormat="1" ht="19.5" customHeight="1">
      <c r="A29" s="48" t="s">
        <v>12</v>
      </c>
      <c r="B29" s="32">
        <f>B21+B22</f>
        <v>5499828.062</v>
      </c>
      <c r="C29" s="32">
        <f>C21+C22</f>
        <v>2213465.558</v>
      </c>
      <c r="D29" s="33">
        <f>D21+D22</f>
        <v>2333762.5810000002</v>
      </c>
      <c r="E29" s="32">
        <f>D29-C29</f>
        <v>120297.02300000004</v>
      </c>
      <c r="F29" s="57">
        <f t="shared" si="1"/>
        <v>42.43337345624825</v>
      </c>
      <c r="G29" s="54">
        <f t="shared" si="2"/>
        <v>105.43478178665204</v>
      </c>
    </row>
    <row r="30" spans="1:7" ht="19.5" customHeight="1">
      <c r="A30" s="49" t="s">
        <v>13</v>
      </c>
      <c r="B30" s="30"/>
      <c r="C30" s="31"/>
      <c r="D30" s="30"/>
      <c r="E30" s="30"/>
      <c r="F30" s="52"/>
      <c r="G30" s="53"/>
    </row>
    <row r="31" spans="1:7" s="16" customFormat="1" ht="17.25" customHeight="1">
      <c r="A31" s="40" t="s">
        <v>6</v>
      </c>
      <c r="B31" s="30">
        <v>100</v>
      </c>
      <c r="C31" s="30">
        <v>49.4</v>
      </c>
      <c r="D31" s="31">
        <v>281.991</v>
      </c>
      <c r="E31" s="30">
        <f>D31-C31</f>
        <v>232.59099999999998</v>
      </c>
      <c r="F31" s="53" t="s">
        <v>50</v>
      </c>
      <c r="G31" s="53" t="s">
        <v>45</v>
      </c>
    </row>
    <row r="32" spans="1:7" s="16" customFormat="1" ht="63" customHeight="1">
      <c r="A32" s="50" t="s">
        <v>36</v>
      </c>
      <c r="B32" s="30"/>
      <c r="C32" s="30"/>
      <c r="D32" s="31">
        <v>21.744</v>
      </c>
      <c r="E32" s="30">
        <f>D32-C32</f>
        <v>21.744</v>
      </c>
      <c r="F32" s="52"/>
      <c r="G32" s="53"/>
    </row>
    <row r="33" spans="1:7" s="4" customFormat="1" ht="33.75" customHeight="1">
      <c r="A33" s="40" t="s">
        <v>31</v>
      </c>
      <c r="B33" s="29">
        <v>0.024</v>
      </c>
      <c r="C33" s="29"/>
      <c r="D33" s="29"/>
      <c r="E33" s="29"/>
      <c r="F33" s="52"/>
      <c r="G33" s="53"/>
    </row>
    <row r="34" spans="1:7" s="4" customFormat="1" ht="82.5" customHeight="1">
      <c r="A34" s="40" t="s">
        <v>32</v>
      </c>
      <c r="B34" s="29">
        <v>359.5</v>
      </c>
      <c r="C34" s="29">
        <v>89.9</v>
      </c>
      <c r="D34" s="29">
        <v>123.192</v>
      </c>
      <c r="E34" s="29">
        <f>D34-C34</f>
        <v>33.29199999999999</v>
      </c>
      <c r="F34" s="55">
        <f>D34/B34*100</f>
        <v>34.26759388038943</v>
      </c>
      <c r="G34" s="56">
        <f>D34/C34*100</f>
        <v>137.0322580645161</v>
      </c>
    </row>
    <row r="35" spans="1:7" s="4" customFormat="1" ht="36" customHeight="1">
      <c r="A35" s="40" t="s">
        <v>47</v>
      </c>
      <c r="B35" s="29"/>
      <c r="C35" s="29"/>
      <c r="D35" s="29">
        <v>19.315</v>
      </c>
      <c r="E35" s="29">
        <f>D35-C35</f>
        <v>19.315</v>
      </c>
      <c r="F35" s="55"/>
      <c r="G35" s="56"/>
    </row>
    <row r="36" spans="1:7" s="4" customFormat="1" ht="26.25" customHeight="1">
      <c r="A36" s="60" t="s">
        <v>48</v>
      </c>
      <c r="B36" s="35"/>
      <c r="C36" s="35"/>
      <c r="D36" s="61">
        <v>118.92</v>
      </c>
      <c r="E36" s="61">
        <f>D36-C36</f>
        <v>118.92</v>
      </c>
      <c r="F36" s="58"/>
      <c r="G36" s="59"/>
    </row>
    <row r="37" spans="1:7" s="4" customFormat="1" ht="48.75" customHeight="1">
      <c r="A37" s="60" t="s">
        <v>49</v>
      </c>
      <c r="B37" s="29"/>
      <c r="C37" s="29"/>
      <c r="D37" s="29">
        <v>30.869</v>
      </c>
      <c r="E37" s="29">
        <f>D37-C37</f>
        <v>30.869</v>
      </c>
      <c r="F37" s="55"/>
      <c r="G37" s="56"/>
    </row>
    <row r="38" spans="1:7" s="2" customFormat="1" ht="17.25" customHeight="1">
      <c r="A38" s="51" t="s">
        <v>33</v>
      </c>
      <c r="B38" s="35">
        <f>SUM(B31:B37)</f>
        <v>459.524</v>
      </c>
      <c r="C38" s="35">
        <f>SUM(C31:C37)</f>
        <v>139.3</v>
      </c>
      <c r="D38" s="35">
        <f>SUM(D31:D37)</f>
        <v>596.0310000000001</v>
      </c>
      <c r="E38" s="35">
        <f>D38-C38</f>
        <v>456.73100000000005</v>
      </c>
      <c r="F38" s="57">
        <f t="shared" si="1"/>
        <v>129.70617421505733</v>
      </c>
      <c r="G38" s="54" t="s">
        <v>51</v>
      </c>
    </row>
    <row r="39" spans="1:7" s="18" customFormat="1" ht="19.5" customHeight="1">
      <c r="A39" s="51" t="s">
        <v>14</v>
      </c>
      <c r="B39" s="35">
        <f>B29+B38</f>
        <v>5500287.586</v>
      </c>
      <c r="C39" s="35">
        <f>C29+C38</f>
        <v>2213604.858</v>
      </c>
      <c r="D39" s="35">
        <f>D29+D38</f>
        <v>2334358.612</v>
      </c>
      <c r="E39" s="35">
        <f>E29+E38</f>
        <v>120753.75400000004</v>
      </c>
      <c r="F39" s="57">
        <f t="shared" si="1"/>
        <v>42.44066470163657</v>
      </c>
      <c r="G39" s="54">
        <f>D39/C39*100</f>
        <v>105.45507268668996</v>
      </c>
    </row>
    <row r="40" ht="12.75">
      <c r="C40" s="1"/>
    </row>
    <row r="41" spans="1:3" ht="12.75">
      <c r="A41" s="5"/>
      <c r="B41" s="6"/>
      <c r="C41" s="1"/>
    </row>
    <row r="42" spans="2:4" ht="12.75">
      <c r="B42" s="17"/>
      <c r="C42" s="17"/>
      <c r="D42" s="17"/>
    </row>
    <row r="43" spans="2:7" ht="12.75">
      <c r="B43" s="17"/>
      <c r="C43" s="17"/>
      <c r="D43" s="17"/>
      <c r="E43" s="17"/>
      <c r="F43" s="17"/>
      <c r="G43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2023-06-01T08:56:34Z</cp:lastPrinted>
  <dcterms:created xsi:type="dcterms:W3CDTF">2004-07-02T06:40:36Z</dcterms:created>
  <dcterms:modified xsi:type="dcterms:W3CDTF">2023-06-09T09:21:36Z</dcterms:modified>
  <cp:category/>
  <cp:version/>
  <cp:contentType/>
  <cp:contentStatus/>
</cp:coreProperties>
</file>