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'Укр'!$A$2:$F$54</definedName>
  </definedNames>
  <calcPr fullCalcOnLoad="1" refMode="R1C1"/>
</workbook>
</file>

<file path=xl/sharedStrings.xml><?xml version="1.0" encoding="utf-8"?>
<sst xmlns="http://schemas.openxmlformats.org/spreadsheetml/2006/main" count="122" uniqueCount="115">
  <si>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</si>
  <si>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</si>
  <si>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</si>
  <si>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</si>
  <si>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</si>
  <si>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</si>
  <si>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</si>
  <si>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</si>
  <si>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</si>
  <si>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</si>
  <si>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</si>
  <si>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</si>
  <si>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</si>
  <si>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</si>
  <si>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</si>
  <si>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</si>
  <si>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</si>
  <si>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</si>
  <si>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</si>
  <si>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</si>
  <si>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</si>
  <si>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</si>
  <si>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</si>
  <si>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</si>
  <si>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</si>
  <si>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</si>
  <si>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</si>
  <si>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</si>
  <si>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</si>
  <si>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</si>
  <si>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</si>
  <si>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</si>
  <si>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</si>
  <si>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</si>
  <si>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</si>
  <si>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</si>
  <si>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</si>
  <si>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</si>
  <si>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</si>
  <si>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</si>
  <si>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</si>
  <si>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</si>
  <si>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</si>
  <si>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</si>
  <si>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</si>
  <si>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</si>
  <si>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</si>
  <si>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</si>
  <si>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</si>
  <si>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</si>
  <si>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</si>
  <si>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</si>
  <si>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</si>
  <si>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</si>
  <si>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</si>
  <si>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</si>
  <si>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</si>
  <si>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</si>
  <si>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</si>
  <si>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</si>
  <si>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</si>
  <si>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</si>
  <si>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</si>
  <si>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</si>
  <si>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</si>
  <si>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</si>
  <si>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</si>
  <si>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</si>
  <si>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</si>
  <si>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</si>
  <si>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</si>
  <si>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</si>
  <si>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</si>
  <si>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</si>
  <si>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</si>
  <si>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</si>
  <si>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</si>
  <si>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</si>
  <si>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</si>
  <si>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</si>
  <si>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</si>
  <si>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</si>
  <si>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</si>
  <si>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</si>
  <si>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</si>
  <si>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</si>
  <si>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</si>
  <si>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</si>
  <si>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</si>
  <si>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</si>
  <si>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</si>
  <si>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</si>
  <si>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</si>
  <si>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</si>
  <si>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</si>
  <si>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</si>
  <si>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</si>
  <si>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</si>
  <si>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</si>
  <si>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в 2,4р.б.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</si>
  <si>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</si>
  <si>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План на           січень - травень з урахуванням змін, 
тис. грн.</t>
  </si>
  <si>
    <t>План на               январь - май с учетом изменений,       тыс. грн.</t>
  </si>
  <si>
    <t>в 2.7р.б.</t>
  </si>
  <si>
    <t>Надійшло           з 01 січня            по 31 травня,            тис. грн.</t>
  </si>
  <si>
    <t>2,3р.б.</t>
  </si>
  <si>
    <t>2,6р.б.</t>
  </si>
  <si>
    <t>2,8р.б.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</si>
  <si>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</si>
  <si>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</si>
  <si>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 xml:space="preserve">Поступило          с 01 января   по 31 мая,
тыс. грн. </t>
  </si>
  <si>
    <t>Ежемесячная информация о поступлениях в городской бюджет г. Николаева 
за 2019 год (без собственных поступлений бюджетных учреждений )</t>
  </si>
  <si>
    <t>Щомісячна інформація про надходження до міського бюджету м. Миколаєва за  
2019 рік (без власних надходжень бюджетних установ)</t>
  </si>
  <si>
    <t>Субвенция из местного бюджета на обеспечение качественной, современного и доступного общего среднего образования "Новая украинская школа" за счет средств соответствующей субвенции из государственного бюджета</t>
  </si>
  <si>
    <t>Субвенция из местного бюджета на приобретение ангиографического оборудования за счет соответствующей субвенции из государственного бюджета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</si>
</sst>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7" fillId="0" borderId="12" xfId="0" applyFont="1" applyFill="1" applyBorder="1" applyAlignment="1">
      <alignment vertical="top" wrapText="1"/>
    </xf>
    <xf numFmtId="0" fontId="16" fillId="0" borderId="0" xfId="0" applyFont="1" applyAlignment="1">
      <alignment horizontal="center" wrapText="1"/>
    </xf>
    <xf numFmtId="205" fontId="18" fillId="33" borderId="12" xfId="0" applyNumberFormat="1" applyFont="1" applyFill="1" applyBorder="1" applyAlignment="1">
      <alignment/>
    </xf>
    <xf numFmtId="205" fontId="18" fillId="33" borderId="12" xfId="0" applyNumberFormat="1" applyFont="1" applyFill="1" applyBorder="1" applyAlignment="1">
      <alignment horizontal="right"/>
    </xf>
    <xf numFmtId="204" fontId="17" fillId="33" borderId="12" xfId="0" applyNumberFormat="1" applyFont="1" applyFill="1" applyBorder="1" applyAlignment="1">
      <alignment horizontal="right"/>
    </xf>
    <xf numFmtId="204" fontId="18" fillId="33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50">
      <selection activeCell="B53" sqref="B53:F53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9" t="s">
        <v>112</v>
      </c>
      <c r="B2" s="119"/>
      <c r="C2" s="119"/>
      <c r="D2" s="119"/>
      <c r="E2" s="119"/>
      <c r="F2" s="119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101</v>
      </c>
      <c r="D4" s="69" t="s">
        <v>104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733220</v>
      </c>
      <c r="D7" s="45">
        <v>719649.559</v>
      </c>
      <c r="E7" s="46">
        <f>D7/B7*100</f>
        <v>36.48443074823421</v>
      </c>
      <c r="F7" s="47">
        <f>D7/C7*100</f>
        <v>98.1491992853441</v>
      </c>
    </row>
    <row r="8" spans="1:6" ht="15">
      <c r="A8" s="56" t="s">
        <v>48</v>
      </c>
      <c r="B8" s="48">
        <v>1273.8</v>
      </c>
      <c r="C8" s="44">
        <v>890</v>
      </c>
      <c r="D8" s="45">
        <v>654.991</v>
      </c>
      <c r="E8" s="46">
        <f>D8/B8*100</f>
        <v>51.42023865598995</v>
      </c>
      <c r="F8" s="47">
        <f>D8/C8*100</f>
        <v>73.59449438202248</v>
      </c>
    </row>
    <row r="9" spans="1:6" ht="15">
      <c r="A9" s="55" t="s">
        <v>57</v>
      </c>
      <c r="B9" s="48">
        <v>164460</v>
      </c>
      <c r="C9" s="48">
        <v>63555</v>
      </c>
      <c r="D9" s="45">
        <v>76837.394</v>
      </c>
      <c r="E9" s="46">
        <f aca="true" t="shared" si="0" ref="E9:E54">D9/B9*100</f>
        <v>46.721022741092064</v>
      </c>
      <c r="F9" s="47">
        <f aca="true" t="shared" si="1" ref="F9:F53">D9/C9*100</f>
        <v>120.8990543623633</v>
      </c>
    </row>
    <row r="10" spans="1:6" ht="15">
      <c r="A10" s="56" t="s">
        <v>42</v>
      </c>
      <c r="B10" s="49">
        <f>B11+B15+B17</f>
        <v>645720</v>
      </c>
      <c r="C10" s="49">
        <f>C11+C15+C17</f>
        <v>270740</v>
      </c>
      <c r="D10" s="49">
        <f>D11+D15+D16+D17</f>
        <v>317218.43799999997</v>
      </c>
      <c r="E10" s="46">
        <f t="shared" si="0"/>
        <v>49.12631450164157</v>
      </c>
      <c r="F10" s="47">
        <f t="shared" si="1"/>
        <v>117.16718549161556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130833</v>
      </c>
      <c r="D11" s="52">
        <f>SUM(D12:D14)</f>
        <v>144951.85199999998</v>
      </c>
      <c r="E11" s="46">
        <f t="shared" si="0"/>
        <v>44.62253786479497</v>
      </c>
      <c r="F11" s="47">
        <f t="shared" si="1"/>
        <v>110.79150672995344</v>
      </c>
    </row>
    <row r="12" spans="1:6" s="12" customFormat="1" ht="30.75">
      <c r="A12" s="50" t="s">
        <v>44</v>
      </c>
      <c r="B12" s="51">
        <v>35440</v>
      </c>
      <c r="C12" s="51">
        <v>16035</v>
      </c>
      <c r="D12" s="53">
        <v>15659.359</v>
      </c>
      <c r="E12" s="46">
        <f t="shared" si="0"/>
        <v>44.185550225733635</v>
      </c>
      <c r="F12" s="47">
        <f t="shared" si="1"/>
        <v>97.65736825693794</v>
      </c>
    </row>
    <row r="13" spans="1:6" s="12" customFormat="1" ht="15">
      <c r="A13" s="50" t="s">
        <v>23</v>
      </c>
      <c r="B13" s="51">
        <v>284900</v>
      </c>
      <c r="C13" s="51">
        <v>113355</v>
      </c>
      <c r="D13" s="53">
        <v>127918.383</v>
      </c>
      <c r="E13" s="46">
        <f t="shared" si="0"/>
        <v>44.899397332397335</v>
      </c>
      <c r="F13" s="47">
        <f t="shared" si="1"/>
        <v>112.84758766706364</v>
      </c>
    </row>
    <row r="14" spans="1:6" s="12" customFormat="1" ht="15">
      <c r="A14" s="50" t="s">
        <v>24</v>
      </c>
      <c r="B14" s="51">
        <v>4500</v>
      </c>
      <c r="C14" s="51">
        <v>1443</v>
      </c>
      <c r="D14" s="75">
        <v>1374.11</v>
      </c>
      <c r="E14" s="46">
        <f t="shared" si="0"/>
        <v>30.535777777777774</v>
      </c>
      <c r="F14" s="47">
        <f t="shared" si="1"/>
        <v>95.22591822591822</v>
      </c>
    </row>
    <row r="15" spans="1:6" s="12" customFormat="1" ht="15">
      <c r="A15" s="54" t="s">
        <v>25</v>
      </c>
      <c r="B15" s="51">
        <v>550</v>
      </c>
      <c r="C15" s="51">
        <v>187</v>
      </c>
      <c r="D15" s="53">
        <v>435.709</v>
      </c>
      <c r="E15" s="46">
        <f t="shared" si="0"/>
        <v>79.21981818181818</v>
      </c>
      <c r="F15" s="47" t="s">
        <v>105</v>
      </c>
    </row>
    <row r="16" spans="1:6" s="12" customFormat="1" ht="45.7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139720</v>
      </c>
      <c r="D17" s="53">
        <v>171826.998</v>
      </c>
      <c r="E17" s="46">
        <f t="shared" si="0"/>
        <v>53.6406199856398</v>
      </c>
      <c r="F17" s="47">
        <f t="shared" si="1"/>
        <v>122.97952905811623</v>
      </c>
    </row>
    <row r="18" spans="1:6" ht="15">
      <c r="A18" s="55" t="s">
        <v>27</v>
      </c>
      <c r="B18" s="48">
        <v>500</v>
      </c>
      <c r="C18" s="48">
        <v>200</v>
      </c>
      <c r="D18" s="43">
        <v>527.841</v>
      </c>
      <c r="E18" s="46">
        <f t="shared" si="0"/>
        <v>105.5682</v>
      </c>
      <c r="F18" s="110" t="s">
        <v>106</v>
      </c>
    </row>
    <row r="19" spans="1:6" ht="15">
      <c r="A19" s="55" t="s">
        <v>53</v>
      </c>
      <c r="B19" s="48">
        <v>33900</v>
      </c>
      <c r="C19" s="48">
        <v>15320</v>
      </c>
      <c r="D19" s="45">
        <v>9722.172</v>
      </c>
      <c r="E19" s="46">
        <f t="shared" si="0"/>
        <v>28.678973451327433</v>
      </c>
      <c r="F19" s="110">
        <f t="shared" si="1"/>
        <v>63.460652741514366</v>
      </c>
    </row>
    <row r="20" spans="1:6" ht="61.5">
      <c r="A20" s="55" t="s">
        <v>28</v>
      </c>
      <c r="B20" s="48">
        <v>10500</v>
      </c>
      <c r="C20" s="48">
        <v>4265</v>
      </c>
      <c r="D20" s="45">
        <v>4862.074</v>
      </c>
      <c r="E20" s="46">
        <f t="shared" si="0"/>
        <v>46.30546666666666</v>
      </c>
      <c r="F20" s="47">
        <f t="shared" si="1"/>
        <v>113.99939038686986</v>
      </c>
    </row>
    <row r="21" spans="1:6" ht="15">
      <c r="A21" s="55" t="s">
        <v>29</v>
      </c>
      <c r="B21" s="48">
        <v>565</v>
      </c>
      <c r="C21" s="48">
        <v>171.8</v>
      </c>
      <c r="D21" s="45">
        <v>177.931</v>
      </c>
      <c r="E21" s="46">
        <f t="shared" si="0"/>
        <v>31.49221238938053</v>
      </c>
      <c r="F21" s="47">
        <f t="shared" si="1"/>
        <v>103.56868451688008</v>
      </c>
    </row>
    <row r="22" spans="1:6" ht="15">
      <c r="A22" s="56" t="s">
        <v>30</v>
      </c>
      <c r="B22" s="48">
        <v>6220</v>
      </c>
      <c r="C22" s="48">
        <v>2453</v>
      </c>
      <c r="D22" s="43">
        <v>6975.688</v>
      </c>
      <c r="E22" s="46">
        <f t="shared" si="0"/>
        <v>112.14932475884245</v>
      </c>
      <c r="F22" s="110" t="s">
        <v>107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1090814.8</v>
      </c>
      <c r="D23" s="58">
        <f>D7+D8+D9+D10+D18+D19+D20+D21+D22</f>
        <v>1136626.0880000002</v>
      </c>
      <c r="E23" s="77">
        <f t="shared" si="0"/>
        <v>40.08382525348577</v>
      </c>
      <c r="F23" s="111">
        <f t="shared" si="1"/>
        <v>104.1997310634216</v>
      </c>
    </row>
    <row r="24" spans="1:6" ht="16.5" customHeight="1">
      <c r="A24" s="56" t="s">
        <v>32</v>
      </c>
      <c r="B24" s="48">
        <f>SUM(B25:B42)</f>
        <v>1815483.5500000003</v>
      </c>
      <c r="C24" s="48">
        <f>SUM(C25:C42)</f>
        <v>805564.028</v>
      </c>
      <c r="D24" s="48">
        <f>SUM(D25:D42)</f>
        <v>779394.745</v>
      </c>
      <c r="E24" s="46">
        <f t="shared" si="0"/>
        <v>42.93042176008699</v>
      </c>
      <c r="F24" s="47">
        <f t="shared" si="1"/>
        <v>96.75143351857811</v>
      </c>
    </row>
    <row r="25" spans="1:6" ht="63.75" customHeight="1">
      <c r="A25" s="73" t="s">
        <v>98</v>
      </c>
      <c r="B25" s="48">
        <v>266</v>
      </c>
      <c r="C25" s="44"/>
      <c r="D25" s="44"/>
      <c r="E25" s="46">
        <f t="shared" si="0"/>
        <v>0</v>
      </c>
      <c r="F25" s="47">
        <v>0</v>
      </c>
    </row>
    <row r="26" spans="1:6" ht="32.25" customHeight="1">
      <c r="A26" s="73" t="s">
        <v>33</v>
      </c>
      <c r="B26" s="96">
        <v>494149.2</v>
      </c>
      <c r="C26" s="96">
        <v>227097.7</v>
      </c>
      <c r="D26" s="60">
        <v>227097.7</v>
      </c>
      <c r="E26" s="46">
        <f t="shared" si="0"/>
        <v>45.95731410675157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149420.7</v>
      </c>
      <c r="D27" s="60">
        <v>149420.7</v>
      </c>
      <c r="E27" s="46">
        <f t="shared" si="0"/>
        <v>41.66661786714876</v>
      </c>
      <c r="F27" s="47">
        <f t="shared" si="1"/>
        <v>100</v>
      </c>
    </row>
    <row r="28" spans="1:6" ht="60.75" customHeight="1">
      <c r="A28" s="73" t="s">
        <v>92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141240.703</v>
      </c>
      <c r="D29" s="60">
        <v>141240.703</v>
      </c>
      <c r="E29" s="46">
        <f t="shared" si="0"/>
        <v>63.48279087369756</v>
      </c>
      <c r="F29" s="47">
        <f t="shared" si="1"/>
        <v>100</v>
      </c>
    </row>
    <row r="30" spans="1:6" ht="92.25" customHeight="1">
      <c r="A30" s="97" t="s">
        <v>60</v>
      </c>
      <c r="B30" s="101">
        <v>1087.8</v>
      </c>
      <c r="C30" s="101">
        <v>597.8</v>
      </c>
      <c r="D30" s="60">
        <v>597.755</v>
      </c>
      <c r="E30" s="46">
        <f t="shared" si="0"/>
        <v>54.950818165103875</v>
      </c>
      <c r="F30" s="47">
        <f t="shared" si="1"/>
        <v>99.9924723987956</v>
      </c>
    </row>
    <row r="31" spans="1:6" ht="280.5" customHeight="1">
      <c r="A31" s="98" t="s">
        <v>61</v>
      </c>
      <c r="B31" s="101">
        <v>647626.4</v>
      </c>
      <c r="C31" s="101">
        <v>239161.009</v>
      </c>
      <c r="D31" s="60">
        <v>213325.732</v>
      </c>
      <c r="E31" s="46">
        <f t="shared" si="0"/>
        <v>32.939628773626275</v>
      </c>
      <c r="F31" s="47">
        <f t="shared" si="1"/>
        <v>89.19753804852027</v>
      </c>
    </row>
    <row r="32" spans="1:6" ht="237" customHeight="1">
      <c r="A32" s="98" t="s">
        <v>78</v>
      </c>
      <c r="B32" s="101">
        <v>5317</v>
      </c>
      <c r="C32" s="101">
        <v>2372.289</v>
      </c>
      <c r="D32" s="60">
        <v>2350.985</v>
      </c>
      <c r="E32" s="46">
        <f t="shared" si="0"/>
        <v>44.21638141809291</v>
      </c>
      <c r="F32" s="47">
        <f t="shared" si="1"/>
        <v>99.10196438966753</v>
      </c>
    </row>
    <row r="33" spans="1:6" ht="64.5" customHeight="1">
      <c r="A33" s="98" t="s">
        <v>75</v>
      </c>
      <c r="B33" s="101">
        <v>2081.514</v>
      </c>
      <c r="C33" s="59">
        <v>870.542</v>
      </c>
      <c r="D33" s="60">
        <v>870.542</v>
      </c>
      <c r="E33" s="46">
        <f t="shared" si="0"/>
        <v>41.82253878667163</v>
      </c>
      <c r="F33" s="47">
        <f t="shared" si="1"/>
        <v>100</v>
      </c>
    </row>
    <row r="34" spans="1:6" ht="1.5" customHeight="1">
      <c r="A34" s="98" t="s">
        <v>81</v>
      </c>
      <c r="B34" s="101"/>
      <c r="C34" s="59"/>
      <c r="D34" s="60"/>
      <c r="E34" s="46"/>
      <c r="F34" s="47"/>
    </row>
    <row r="35" spans="1:6" ht="50.25" customHeight="1">
      <c r="A35" s="118" t="s">
        <v>81</v>
      </c>
      <c r="B35" s="101">
        <v>1139.065</v>
      </c>
      <c r="C35" s="59"/>
      <c r="D35" s="60"/>
      <c r="E35" s="46"/>
      <c r="F35" s="47"/>
    </row>
    <row r="36" spans="1:6" ht="61.5" customHeight="1">
      <c r="A36" s="98" t="s">
        <v>73</v>
      </c>
      <c r="B36" s="101">
        <v>4060.533</v>
      </c>
      <c r="C36" s="101">
        <v>1908.003</v>
      </c>
      <c r="D36" s="60">
        <v>1908.003</v>
      </c>
      <c r="E36" s="46">
        <f t="shared" si="0"/>
        <v>46.988979033048125</v>
      </c>
      <c r="F36" s="47">
        <f t="shared" si="1"/>
        <v>100</v>
      </c>
    </row>
    <row r="37" spans="1:6" ht="82.5" customHeight="1">
      <c r="A37" s="118" t="s">
        <v>108</v>
      </c>
      <c r="B37" s="101">
        <v>5348.908</v>
      </c>
      <c r="C37" s="101">
        <v>3180.554</v>
      </c>
      <c r="D37" s="60">
        <v>3180.554</v>
      </c>
      <c r="E37" s="46">
        <f t="shared" si="0"/>
        <v>59.46174434108794</v>
      </c>
      <c r="F37" s="47">
        <f t="shared" si="1"/>
        <v>100</v>
      </c>
    </row>
    <row r="38" spans="1:6" ht="63.75" customHeight="1">
      <c r="A38" s="98" t="s">
        <v>64</v>
      </c>
      <c r="B38" s="96">
        <v>41301</v>
      </c>
      <c r="C38" s="96">
        <v>17791.9</v>
      </c>
      <c r="D38" s="60">
        <v>17791.9</v>
      </c>
      <c r="E38" s="46">
        <f t="shared" si="0"/>
        <v>43.0786179511392</v>
      </c>
      <c r="F38" s="47">
        <f t="shared" si="1"/>
        <v>100</v>
      </c>
    </row>
    <row r="39" spans="1:6" ht="49.5" customHeight="1">
      <c r="A39" s="98" t="s">
        <v>96</v>
      </c>
      <c r="B39" s="96">
        <v>420.7</v>
      </c>
      <c r="C39" s="96">
        <v>200</v>
      </c>
      <c r="D39" s="60">
        <v>200</v>
      </c>
      <c r="E39" s="46">
        <f t="shared" si="0"/>
        <v>47.53981459472308</v>
      </c>
      <c r="F39" s="47">
        <f t="shared" si="1"/>
        <v>100</v>
      </c>
    </row>
    <row r="40" spans="1:6" ht="63" customHeight="1">
      <c r="A40" s="118" t="s">
        <v>109</v>
      </c>
      <c r="B40" s="96">
        <v>5769.25</v>
      </c>
      <c r="C40" s="96"/>
      <c r="D40" s="60"/>
      <c r="E40" s="46"/>
      <c r="F40" s="47"/>
    </row>
    <row r="41" spans="1:6" ht="81.75" customHeight="1">
      <c r="A41" s="98" t="s">
        <v>62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47">
        <f t="shared" si="1"/>
        <v>99.96939877224914</v>
      </c>
    </row>
    <row r="42" spans="1:6" ht="20.25" customHeight="1">
      <c r="A42" s="99" t="s">
        <v>63</v>
      </c>
      <c r="B42" s="96">
        <v>7421.48</v>
      </c>
      <c r="C42" s="96">
        <v>3324.828</v>
      </c>
      <c r="D42" s="60">
        <v>3013.163</v>
      </c>
      <c r="E42" s="46">
        <f t="shared" si="0"/>
        <v>40.60056754178412</v>
      </c>
      <c r="F42" s="47">
        <f t="shared" si="1"/>
        <v>90.62613163748621</v>
      </c>
    </row>
    <row r="43" spans="1:6" s="10" customFormat="1" ht="15">
      <c r="A43" s="94" t="s">
        <v>35</v>
      </c>
      <c r="B43" s="58">
        <f>B23+B24</f>
        <v>4651106.35</v>
      </c>
      <c r="C43" s="61">
        <f>C23+C24</f>
        <v>1896378.8280000002</v>
      </c>
      <c r="D43" s="62">
        <f>D23+D24</f>
        <v>1916020.833</v>
      </c>
      <c r="E43" s="77">
        <f t="shared" si="0"/>
        <v>41.19494779989282</v>
      </c>
      <c r="F43" s="78">
        <f t="shared" si="1"/>
        <v>101.03576377831192</v>
      </c>
    </row>
    <row r="44" spans="1:6" ht="15">
      <c r="A44" s="94" t="s">
        <v>36</v>
      </c>
      <c r="B44" s="48"/>
      <c r="C44" s="61"/>
      <c r="D44" s="63"/>
      <c r="E44" s="46"/>
      <c r="F44" s="78"/>
    </row>
    <row r="45" spans="1:6" ht="15">
      <c r="A45" s="55" t="s">
        <v>26</v>
      </c>
      <c r="B45" s="48">
        <v>900</v>
      </c>
      <c r="C45" s="48">
        <v>565</v>
      </c>
      <c r="D45" s="63">
        <v>421.311</v>
      </c>
      <c r="E45" s="102">
        <f t="shared" si="0"/>
        <v>46.812333333333335</v>
      </c>
      <c r="F45" s="47">
        <f t="shared" si="1"/>
        <v>74.5683185840708</v>
      </c>
    </row>
    <row r="46" spans="1:6" ht="63" customHeight="1">
      <c r="A46" s="55" t="s">
        <v>37</v>
      </c>
      <c r="B46" s="48">
        <v>1200</v>
      </c>
      <c r="C46" s="48">
        <v>240</v>
      </c>
      <c r="D46" s="48">
        <v>644.299</v>
      </c>
      <c r="E46" s="102">
        <f t="shared" si="0"/>
        <v>53.691583333333334</v>
      </c>
      <c r="F46" s="110" t="s">
        <v>103</v>
      </c>
    </row>
    <row r="47" spans="1:6" s="15" customFormat="1" ht="75.75" customHeight="1">
      <c r="A47" s="93" t="s">
        <v>86</v>
      </c>
      <c r="B47" s="48">
        <v>200</v>
      </c>
      <c r="C47" s="48">
        <v>50</v>
      </c>
      <c r="D47" s="48">
        <v>118.107</v>
      </c>
      <c r="E47" s="102">
        <f t="shared" si="0"/>
        <v>59.0535</v>
      </c>
      <c r="F47" s="47" t="s">
        <v>99</v>
      </c>
    </row>
    <row r="48" spans="1:6" s="14" customFormat="1" ht="33" customHeight="1">
      <c r="A48" s="55" t="s">
        <v>38</v>
      </c>
      <c r="B48" s="48">
        <v>12700</v>
      </c>
      <c r="C48" s="48">
        <v>1160</v>
      </c>
      <c r="D48" s="48">
        <v>1750.101</v>
      </c>
      <c r="E48" s="102">
        <f t="shared" si="0"/>
        <v>13.78032283464567</v>
      </c>
      <c r="F48" s="47">
        <f t="shared" si="1"/>
        <v>150.870775862069</v>
      </c>
    </row>
    <row r="49" spans="1:6" s="14" customFormat="1" ht="47.25" customHeight="1">
      <c r="A49" s="55" t="s">
        <v>90</v>
      </c>
      <c r="B49" s="48">
        <v>4500</v>
      </c>
      <c r="C49" s="48">
        <v>500</v>
      </c>
      <c r="D49" s="48"/>
      <c r="E49" s="102"/>
      <c r="F49" s="47"/>
    </row>
    <row r="50" spans="1:6" s="14" customFormat="1" ht="15" customHeight="1">
      <c r="A50" s="55" t="s">
        <v>82</v>
      </c>
      <c r="B50" s="48">
        <v>4000</v>
      </c>
      <c r="C50" s="48">
        <v>500</v>
      </c>
      <c r="D50" s="48">
        <v>326.097</v>
      </c>
      <c r="E50" s="102">
        <f t="shared" si="0"/>
        <v>8.152425</v>
      </c>
      <c r="F50" s="47">
        <f t="shared" si="1"/>
        <v>65.2194</v>
      </c>
    </row>
    <row r="51" spans="1:6" s="10" customFormat="1" ht="15">
      <c r="A51" s="74" t="s">
        <v>39</v>
      </c>
      <c r="B51" s="58">
        <f>SUM(B45:B50)</f>
        <v>23500</v>
      </c>
      <c r="C51" s="58">
        <f>SUM(C45:C48:C49:C50)</f>
        <v>3015</v>
      </c>
      <c r="D51" s="58">
        <f>SUM(D45:D50)</f>
        <v>3259.915</v>
      </c>
      <c r="E51" s="105">
        <f t="shared" si="0"/>
        <v>13.871978723404254</v>
      </c>
      <c r="F51" s="78">
        <f t="shared" si="1"/>
        <v>108.12321724709784</v>
      </c>
    </row>
    <row r="52" spans="1:6" s="76" customFormat="1" ht="15">
      <c r="A52" s="74" t="s">
        <v>40</v>
      </c>
      <c r="B52" s="58">
        <f>B43+B51</f>
        <v>4674606.35</v>
      </c>
      <c r="C52" s="58">
        <f>C43+C51</f>
        <v>1899393.8280000002</v>
      </c>
      <c r="D52" s="58">
        <f>D43+D51</f>
        <v>1919280.7480000001</v>
      </c>
      <c r="E52" s="77">
        <f t="shared" si="0"/>
        <v>41.05759082794213</v>
      </c>
      <c r="F52" s="78">
        <f>D52/C52*100</f>
        <v>101.04701403715417</v>
      </c>
    </row>
    <row r="53" spans="1:6" s="117" customFormat="1" ht="44.25" customHeight="1">
      <c r="A53" s="116" t="s">
        <v>45</v>
      </c>
      <c r="B53" s="120">
        <v>3200</v>
      </c>
      <c r="C53" s="120">
        <v>800</v>
      </c>
      <c r="D53" s="121">
        <v>1875.10946</v>
      </c>
      <c r="E53" s="122">
        <f>D53/B53*100</f>
        <v>58.597170625</v>
      </c>
      <c r="F53" s="123">
        <f>D53/C53*100</f>
        <v>234.3886825</v>
      </c>
    </row>
    <row r="54" spans="1:6" s="104" customFormat="1" ht="15">
      <c r="A54" s="56" t="s">
        <v>41</v>
      </c>
      <c r="B54" s="48">
        <f>B52+B53</f>
        <v>4677806.35</v>
      </c>
      <c r="C54" s="103">
        <f>C52+C53</f>
        <v>1900193.8280000002</v>
      </c>
      <c r="D54" s="48">
        <f>D52+D53</f>
        <v>1921155.85746</v>
      </c>
      <c r="E54" s="46">
        <f t="shared" si="0"/>
        <v>41.06958932705712</v>
      </c>
      <c r="F54" s="47">
        <f>D54/C54*100</f>
        <v>101.10315217064266</v>
      </c>
    </row>
    <row r="55" spans="3:6" ht="12">
      <c r="C55" s="9"/>
      <c r="D55" s="22"/>
      <c r="E55" s="9"/>
      <c r="F55" s="9"/>
    </row>
    <row r="57" spans="1:2" ht="12">
      <c r="A57" s="16"/>
      <c r="B57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50">
      <selection activeCell="B53" sqref="B53:F53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9" t="s">
        <v>111</v>
      </c>
      <c r="B2" s="119"/>
      <c r="C2" s="119"/>
      <c r="D2" s="119"/>
      <c r="E2" s="119"/>
      <c r="F2" s="119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102</v>
      </c>
      <c r="D4" s="29" t="s">
        <v>110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733220</v>
      </c>
      <c r="D7" s="45">
        <v>719649.559</v>
      </c>
      <c r="E7" s="46">
        <f>D7/B7*100</f>
        <v>36.48443074823421</v>
      </c>
      <c r="F7" s="47">
        <f>D7/C7*100</f>
        <v>98.1491992853441</v>
      </c>
    </row>
    <row r="8" spans="1:6" ht="15">
      <c r="A8" s="79" t="s">
        <v>1</v>
      </c>
      <c r="B8" s="48">
        <v>1273.8</v>
      </c>
      <c r="C8" s="44">
        <v>890</v>
      </c>
      <c r="D8" s="45">
        <v>654.991</v>
      </c>
      <c r="E8" s="46">
        <f aca="true" t="shared" si="0" ref="E8:E43">D8/B8*100</f>
        <v>51.42023865598995</v>
      </c>
      <c r="F8" s="47">
        <f aca="true" t="shared" si="1" ref="F8:F43">D8/C8*100</f>
        <v>73.59449438202248</v>
      </c>
    </row>
    <row r="9" spans="1:6" ht="15">
      <c r="A9" s="80" t="s">
        <v>58</v>
      </c>
      <c r="B9" s="48">
        <v>164460</v>
      </c>
      <c r="C9" s="48">
        <v>63555</v>
      </c>
      <c r="D9" s="45">
        <v>76837.394</v>
      </c>
      <c r="E9" s="46">
        <f t="shared" si="0"/>
        <v>46.721022741092064</v>
      </c>
      <c r="F9" s="47">
        <f t="shared" si="1"/>
        <v>120.8990543623633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270740</v>
      </c>
      <c r="D10" s="49">
        <f>D11+D15+D16+D17</f>
        <v>317218.43799999997</v>
      </c>
      <c r="E10" s="46">
        <f t="shared" si="0"/>
        <v>49.12631450164157</v>
      </c>
      <c r="F10" s="47">
        <f t="shared" si="1"/>
        <v>117.16718549161556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130833</v>
      </c>
      <c r="D11" s="52">
        <f>SUM(D12:D14)</f>
        <v>144951.85199999998</v>
      </c>
      <c r="E11" s="46">
        <f t="shared" si="0"/>
        <v>44.62253786479497</v>
      </c>
      <c r="F11" s="47">
        <f t="shared" si="1"/>
        <v>110.79150672995344</v>
      </c>
    </row>
    <row r="12" spans="1:6" s="13" customFormat="1" ht="30.75">
      <c r="A12" s="82" t="s">
        <v>17</v>
      </c>
      <c r="B12" s="51">
        <v>35440</v>
      </c>
      <c r="C12" s="51">
        <v>16035</v>
      </c>
      <c r="D12" s="53">
        <v>15659.359</v>
      </c>
      <c r="E12" s="46">
        <f t="shared" si="0"/>
        <v>44.185550225733635</v>
      </c>
      <c r="F12" s="47">
        <f t="shared" si="1"/>
        <v>97.65736825693794</v>
      </c>
    </row>
    <row r="13" spans="1:6" s="13" customFormat="1" ht="15">
      <c r="A13" s="83" t="s">
        <v>55</v>
      </c>
      <c r="B13" s="51">
        <v>284900</v>
      </c>
      <c r="C13" s="51">
        <v>113355</v>
      </c>
      <c r="D13" s="53">
        <v>127918.383</v>
      </c>
      <c r="E13" s="46">
        <f t="shared" si="0"/>
        <v>44.899397332397335</v>
      </c>
      <c r="F13" s="47">
        <f t="shared" si="1"/>
        <v>112.84758766706364</v>
      </c>
    </row>
    <row r="14" spans="1:6" s="13" customFormat="1" ht="15">
      <c r="A14" s="81" t="s">
        <v>14</v>
      </c>
      <c r="B14" s="51">
        <v>4500</v>
      </c>
      <c r="C14" s="51">
        <v>1443</v>
      </c>
      <c r="D14" s="75">
        <v>1374.11</v>
      </c>
      <c r="E14" s="46">
        <f t="shared" si="0"/>
        <v>30.535777777777774</v>
      </c>
      <c r="F14" s="47">
        <f t="shared" si="1"/>
        <v>95.22591822591822</v>
      </c>
    </row>
    <row r="15" spans="1:6" s="13" customFormat="1" ht="15">
      <c r="A15" s="84" t="s">
        <v>2</v>
      </c>
      <c r="B15" s="51">
        <v>550</v>
      </c>
      <c r="C15" s="51">
        <v>187</v>
      </c>
      <c r="D15" s="53">
        <v>435.709</v>
      </c>
      <c r="E15" s="46">
        <f t="shared" si="0"/>
        <v>79.21981818181818</v>
      </c>
      <c r="F15" s="47" t="s">
        <v>105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139720</v>
      </c>
      <c r="D17" s="53">
        <v>171826.998</v>
      </c>
      <c r="E17" s="46">
        <f t="shared" si="0"/>
        <v>53.6406199856398</v>
      </c>
      <c r="F17" s="47">
        <f t="shared" si="1"/>
        <v>122.97952905811623</v>
      </c>
    </row>
    <row r="18" spans="1:6" ht="31.5" customHeight="1">
      <c r="A18" s="80" t="s">
        <v>9</v>
      </c>
      <c r="B18" s="48">
        <v>500</v>
      </c>
      <c r="C18" s="48">
        <v>200</v>
      </c>
      <c r="D18" s="43">
        <v>527.841</v>
      </c>
      <c r="E18" s="46">
        <f t="shared" si="0"/>
        <v>105.5682</v>
      </c>
      <c r="F18" s="47" t="s">
        <v>106</v>
      </c>
    </row>
    <row r="19" spans="1:6" ht="30.75">
      <c r="A19" s="85" t="s">
        <v>54</v>
      </c>
      <c r="B19" s="48">
        <v>33900</v>
      </c>
      <c r="C19" s="48">
        <v>15320</v>
      </c>
      <c r="D19" s="45">
        <v>9722.172</v>
      </c>
      <c r="E19" s="46">
        <f t="shared" si="0"/>
        <v>28.678973451327433</v>
      </c>
      <c r="F19" s="47">
        <f t="shared" si="1"/>
        <v>63.460652741514366</v>
      </c>
    </row>
    <row r="20" spans="1:6" ht="61.5">
      <c r="A20" s="85" t="s">
        <v>18</v>
      </c>
      <c r="B20" s="48">
        <v>10500</v>
      </c>
      <c r="C20" s="48">
        <v>4265</v>
      </c>
      <c r="D20" s="45">
        <v>4862.074</v>
      </c>
      <c r="E20" s="46">
        <f t="shared" si="0"/>
        <v>46.30546666666666</v>
      </c>
      <c r="F20" s="47">
        <f t="shared" si="1"/>
        <v>113.99939038686986</v>
      </c>
    </row>
    <row r="21" spans="1:6" ht="18" customHeight="1">
      <c r="A21" s="85" t="s">
        <v>3</v>
      </c>
      <c r="B21" s="48">
        <v>565</v>
      </c>
      <c r="C21" s="48">
        <v>171.8</v>
      </c>
      <c r="D21" s="45">
        <v>177.931</v>
      </c>
      <c r="E21" s="46">
        <f t="shared" si="0"/>
        <v>31.49221238938053</v>
      </c>
      <c r="F21" s="47">
        <f t="shared" si="1"/>
        <v>103.56868451688008</v>
      </c>
    </row>
    <row r="22" spans="1:6" ht="15" customHeight="1">
      <c r="A22" s="86" t="s">
        <v>15</v>
      </c>
      <c r="B22" s="48">
        <v>6220</v>
      </c>
      <c r="C22" s="48">
        <v>2453</v>
      </c>
      <c r="D22" s="43">
        <v>6975.688</v>
      </c>
      <c r="E22" s="46">
        <f t="shared" si="0"/>
        <v>112.14932475884245</v>
      </c>
      <c r="F22" s="47" t="s">
        <v>107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1090814.8</v>
      </c>
      <c r="D23" s="58">
        <f>D7+D8+D9+D10+D18+D19+D20+D21+D22</f>
        <v>1136626.0880000002</v>
      </c>
      <c r="E23" s="77">
        <f t="shared" si="0"/>
        <v>40.08382525348577</v>
      </c>
      <c r="F23" s="78">
        <f t="shared" si="1"/>
        <v>104.1997310634216</v>
      </c>
    </row>
    <row r="24" spans="1:6" s="2" customFormat="1" ht="15">
      <c r="A24" s="86" t="s">
        <v>47</v>
      </c>
      <c r="B24" s="48">
        <f>SUM(B25:B42)</f>
        <v>1815483.5500000003</v>
      </c>
      <c r="C24" s="48">
        <f>SUM(C25:C42)</f>
        <v>805564.028</v>
      </c>
      <c r="D24" s="48">
        <f>SUM(D25:D42)</f>
        <v>779394.745</v>
      </c>
      <c r="E24" s="46">
        <f t="shared" si="0"/>
        <v>42.93042176008699</v>
      </c>
      <c r="F24" s="47">
        <f t="shared" si="1"/>
        <v>96.75143351857811</v>
      </c>
    </row>
    <row r="25" spans="1:6" s="2" customFormat="1" ht="77.25">
      <c r="A25" s="73" t="s">
        <v>100</v>
      </c>
      <c r="B25" s="48">
        <v>266</v>
      </c>
      <c r="C25" s="44"/>
      <c r="D25" s="44"/>
      <c r="E25" s="46"/>
      <c r="F25" s="47"/>
    </row>
    <row r="26" spans="1:6" s="2" customFormat="1" ht="46.5">
      <c r="A26" s="88" t="s">
        <v>4</v>
      </c>
      <c r="B26" s="96">
        <v>494149.2</v>
      </c>
      <c r="C26" s="96">
        <v>227097.7</v>
      </c>
      <c r="D26" s="60">
        <v>227097.7</v>
      </c>
      <c r="E26" s="46">
        <f t="shared" si="0"/>
        <v>45.95731410675157</v>
      </c>
      <c r="F26" s="47">
        <f t="shared" si="1"/>
        <v>100</v>
      </c>
    </row>
    <row r="27" spans="1:7" s="2" customFormat="1" ht="38.25" customHeight="1">
      <c r="A27" s="88" t="s">
        <v>65</v>
      </c>
      <c r="B27" s="96">
        <v>358610.1</v>
      </c>
      <c r="C27" s="96">
        <v>149420.7</v>
      </c>
      <c r="D27" s="60">
        <v>149420.7</v>
      </c>
      <c r="E27" s="46">
        <f t="shared" si="0"/>
        <v>41.66661786714876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141240.703</v>
      </c>
      <c r="D29" s="60">
        <v>141240.703</v>
      </c>
      <c r="E29" s="46">
        <f t="shared" si="0"/>
        <v>63.48279087369756</v>
      </c>
      <c r="F29" s="47">
        <f t="shared" si="1"/>
        <v>100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597.8</v>
      </c>
      <c r="D30" s="60">
        <v>597.755</v>
      </c>
      <c r="E30" s="46">
        <f t="shared" si="0"/>
        <v>54.950818165103875</v>
      </c>
      <c r="F30" s="47">
        <f t="shared" si="1"/>
        <v>99.9924723987956</v>
      </c>
      <c r="G30" s="20"/>
    </row>
    <row r="31" spans="1:6" s="2" customFormat="1" ht="294">
      <c r="A31" s="81" t="s">
        <v>67</v>
      </c>
      <c r="B31" s="101">
        <v>647626.4</v>
      </c>
      <c r="C31" s="101">
        <v>239161.009</v>
      </c>
      <c r="D31" s="60">
        <v>213325.732</v>
      </c>
      <c r="E31" s="46">
        <f t="shared" si="0"/>
        <v>32.939628773626275</v>
      </c>
      <c r="F31" s="47">
        <f t="shared" si="1"/>
        <v>89.19753804852027</v>
      </c>
    </row>
    <row r="32" spans="1:6" s="2" customFormat="1" ht="240.75" customHeight="1">
      <c r="A32" s="107" t="s">
        <v>79</v>
      </c>
      <c r="B32" s="101">
        <v>5317</v>
      </c>
      <c r="C32" s="101">
        <v>2372.289</v>
      </c>
      <c r="D32" s="60">
        <v>2350.985</v>
      </c>
      <c r="E32" s="46">
        <f t="shared" si="0"/>
        <v>44.21638141809291</v>
      </c>
      <c r="F32" s="47">
        <f t="shared" si="1"/>
        <v>99.10196438966753</v>
      </c>
    </row>
    <row r="33" spans="1:6" s="2" customFormat="1" ht="71.25" customHeight="1">
      <c r="A33" s="90" t="s">
        <v>76</v>
      </c>
      <c r="B33" s="101">
        <v>2081.514</v>
      </c>
      <c r="C33" s="59">
        <v>870.542</v>
      </c>
      <c r="D33" s="60">
        <v>870.542</v>
      </c>
      <c r="E33" s="46">
        <f t="shared" si="0"/>
        <v>41.82253878667163</v>
      </c>
      <c r="F33" s="47">
        <f t="shared" si="1"/>
        <v>100</v>
      </c>
    </row>
    <row r="34" spans="1:6" s="2" customFormat="1" ht="71.2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71.25" customHeight="1">
      <c r="A35" s="90" t="s">
        <v>83</v>
      </c>
      <c r="B35" s="101">
        <v>1139.065</v>
      </c>
      <c r="C35" s="59"/>
      <c r="D35" s="60"/>
      <c r="E35" s="46"/>
      <c r="F35" s="113"/>
    </row>
    <row r="36" spans="1:6" s="2" customFormat="1" ht="85.5" customHeight="1">
      <c r="A36" s="95" t="s">
        <v>74</v>
      </c>
      <c r="B36" s="101">
        <v>4060.533</v>
      </c>
      <c r="C36" s="101">
        <v>1908.003</v>
      </c>
      <c r="D36" s="60">
        <v>1908.003</v>
      </c>
      <c r="E36" s="46">
        <f t="shared" si="0"/>
        <v>46.988979033048125</v>
      </c>
      <c r="F36" s="113">
        <f t="shared" si="1"/>
        <v>100</v>
      </c>
    </row>
    <row r="37" spans="1:6" s="2" customFormat="1" ht="96" customHeight="1">
      <c r="A37" s="90" t="s">
        <v>113</v>
      </c>
      <c r="B37" s="101">
        <v>5348.908</v>
      </c>
      <c r="C37" s="101">
        <v>3180.554</v>
      </c>
      <c r="D37" s="60">
        <v>3180.554</v>
      </c>
      <c r="E37" s="46"/>
      <c r="F37" s="113"/>
    </row>
    <row r="38" spans="1:6" s="2" customFormat="1" ht="67.5" customHeight="1">
      <c r="A38" s="90" t="s">
        <v>68</v>
      </c>
      <c r="B38" s="96">
        <v>41301</v>
      </c>
      <c r="C38" s="96">
        <v>17791.9</v>
      </c>
      <c r="D38" s="60">
        <v>17791.9</v>
      </c>
      <c r="E38" s="46">
        <f t="shared" si="0"/>
        <v>43.0786179511392</v>
      </c>
      <c r="F38" s="113">
        <f t="shared" si="1"/>
        <v>100</v>
      </c>
    </row>
    <row r="39" spans="1:7" s="2" customFormat="1" ht="67.5" customHeight="1">
      <c r="A39" s="90" t="s">
        <v>97</v>
      </c>
      <c r="B39" s="96">
        <v>420.7</v>
      </c>
      <c r="C39" s="96">
        <v>200</v>
      </c>
      <c r="D39" s="60">
        <v>200</v>
      </c>
      <c r="E39" s="46">
        <f t="shared" si="0"/>
        <v>47.53981459472308</v>
      </c>
      <c r="F39" s="47">
        <f t="shared" si="1"/>
        <v>100</v>
      </c>
      <c r="G39" s="112"/>
    </row>
    <row r="40" spans="1:7" s="2" customFormat="1" ht="67.5" customHeight="1">
      <c r="A40" s="90" t="s">
        <v>114</v>
      </c>
      <c r="B40" s="96">
        <v>5769.25</v>
      </c>
      <c r="C40" s="96"/>
      <c r="D40" s="60"/>
      <c r="E40" s="46"/>
      <c r="F40" s="114"/>
      <c r="G40" s="112"/>
    </row>
    <row r="41" spans="1:6" ht="84" customHeight="1">
      <c r="A41" s="91" t="s">
        <v>69</v>
      </c>
      <c r="B41" s="101">
        <v>3241.7</v>
      </c>
      <c r="C41" s="101">
        <v>3241.7</v>
      </c>
      <c r="D41" s="60">
        <v>3240.708</v>
      </c>
      <c r="E41" s="46">
        <f t="shared" si="0"/>
        <v>99.96939877224914</v>
      </c>
      <c r="F41" s="114">
        <f t="shared" si="1"/>
        <v>99.96939877224914</v>
      </c>
    </row>
    <row r="42" spans="1:6" ht="17.25" customHeight="1">
      <c r="A42" s="91" t="s">
        <v>70</v>
      </c>
      <c r="B42" s="96">
        <v>7421.48</v>
      </c>
      <c r="C42" s="96">
        <v>3324.828</v>
      </c>
      <c r="D42" s="60">
        <v>3013.163</v>
      </c>
      <c r="E42" s="46">
        <f t="shared" si="0"/>
        <v>40.60056754178412</v>
      </c>
      <c r="F42" s="47">
        <f t="shared" si="1"/>
        <v>90.62613163748621</v>
      </c>
    </row>
    <row r="43" spans="1:6" ht="15">
      <c r="A43" s="92" t="s">
        <v>11</v>
      </c>
      <c r="B43" s="58">
        <f>B23+B24</f>
        <v>4651106.35</v>
      </c>
      <c r="C43" s="61">
        <f>C23+C24</f>
        <v>1896378.8280000002</v>
      </c>
      <c r="D43" s="62">
        <f>D23+D24</f>
        <v>1916020.833</v>
      </c>
      <c r="E43" s="77">
        <f t="shared" si="0"/>
        <v>41.19494779989282</v>
      </c>
      <c r="F43" s="78">
        <f t="shared" si="1"/>
        <v>101.03576377831192</v>
      </c>
    </row>
    <row r="44" spans="1:6" ht="15">
      <c r="A44" s="92" t="s">
        <v>12</v>
      </c>
      <c r="B44" s="48"/>
      <c r="C44" s="61"/>
      <c r="D44" s="63"/>
      <c r="E44" s="46"/>
      <c r="F44" s="78"/>
    </row>
    <row r="45" spans="1:6" s="11" customFormat="1" ht="21.75" customHeight="1">
      <c r="A45" s="85" t="s">
        <v>59</v>
      </c>
      <c r="B45" s="48">
        <v>900</v>
      </c>
      <c r="C45" s="48">
        <v>565</v>
      </c>
      <c r="D45" s="63">
        <v>421.311</v>
      </c>
      <c r="E45" s="102">
        <f>D45/B45*100</f>
        <v>46.812333333333335</v>
      </c>
      <c r="F45" s="47">
        <f>D45/C45*100</f>
        <v>74.5683185840708</v>
      </c>
    </row>
    <row r="46" spans="1:6" s="19" customFormat="1" ht="66.75" customHeight="1">
      <c r="A46" s="85" t="s">
        <v>16</v>
      </c>
      <c r="B46" s="48">
        <v>1200</v>
      </c>
      <c r="C46" s="48">
        <v>240</v>
      </c>
      <c r="D46" s="48">
        <v>644.299</v>
      </c>
      <c r="E46" s="102">
        <f>D46/B46*100</f>
        <v>53.691583333333334</v>
      </c>
      <c r="F46" s="110" t="s">
        <v>103</v>
      </c>
    </row>
    <row r="47" spans="1:6" s="24" customFormat="1" ht="77.25">
      <c r="A47" s="85" t="s">
        <v>87</v>
      </c>
      <c r="B47" s="48">
        <v>200</v>
      </c>
      <c r="C47" s="48">
        <v>50</v>
      </c>
      <c r="D47" s="48">
        <v>118.107</v>
      </c>
      <c r="E47" s="102">
        <f>D47/B47*100</f>
        <v>59.0535</v>
      </c>
      <c r="F47" s="47" t="s">
        <v>99</v>
      </c>
    </row>
    <row r="48" spans="1:6" ht="30.75" customHeight="1">
      <c r="A48" s="85" t="s">
        <v>5</v>
      </c>
      <c r="B48" s="48">
        <v>12700</v>
      </c>
      <c r="C48" s="48">
        <v>1160</v>
      </c>
      <c r="D48" s="48">
        <v>1750.101</v>
      </c>
      <c r="E48" s="102">
        <f>D48/B48*100</f>
        <v>13.78032283464567</v>
      </c>
      <c r="F48" s="47">
        <f>D48/C48*100</f>
        <v>150.870775862069</v>
      </c>
    </row>
    <row r="49" spans="1:6" ht="63.75" customHeight="1">
      <c r="A49" s="93" t="s">
        <v>91</v>
      </c>
      <c r="B49" s="48">
        <v>4500</v>
      </c>
      <c r="C49" s="48">
        <v>500</v>
      </c>
      <c r="D49" s="48"/>
      <c r="E49" s="102"/>
      <c r="F49" s="47"/>
    </row>
    <row r="50" spans="1:6" ht="15">
      <c r="A50" s="85" t="s">
        <v>84</v>
      </c>
      <c r="B50" s="48">
        <v>4000</v>
      </c>
      <c r="C50" s="48">
        <v>500</v>
      </c>
      <c r="D50" s="48">
        <v>326.097</v>
      </c>
      <c r="E50" s="102">
        <f>D50/B50*100</f>
        <v>8.152425</v>
      </c>
      <c r="F50" s="47">
        <f>D50/C50*100</f>
        <v>65.2194</v>
      </c>
    </row>
    <row r="51" spans="1:6" s="24" customFormat="1" ht="16.5" customHeight="1">
      <c r="A51" s="74" t="s">
        <v>6</v>
      </c>
      <c r="B51" s="58">
        <f>SUM(B45:B50)</f>
        <v>23500</v>
      </c>
      <c r="C51" s="58">
        <f>SUM(C45:C48:C49:C50)</f>
        <v>3015</v>
      </c>
      <c r="D51" s="58">
        <f>SUM(D45:D50)</f>
        <v>3259.915</v>
      </c>
      <c r="E51" s="105">
        <f>D51/B51*100</f>
        <v>13.871978723404254</v>
      </c>
      <c r="F51" s="78">
        <f>D51/C51*100</f>
        <v>108.12321724709784</v>
      </c>
    </row>
    <row r="52" spans="1:6" s="24" customFormat="1" ht="15">
      <c r="A52" s="74" t="s">
        <v>85</v>
      </c>
      <c r="B52" s="58">
        <f>B43+B51</f>
        <v>4674606.35</v>
      </c>
      <c r="C52" s="58">
        <f>C43+C51</f>
        <v>1899393.8280000002</v>
      </c>
      <c r="D52" s="58">
        <f>D43+D51</f>
        <v>1919280.7480000001</v>
      </c>
      <c r="E52" s="77">
        <f>D52/B52*100</f>
        <v>41.05759082794213</v>
      </c>
      <c r="F52" s="78">
        <f>D52/C52*100</f>
        <v>101.04701403715417</v>
      </c>
    </row>
    <row r="53" spans="1:6" s="24" customFormat="1" ht="48" customHeight="1">
      <c r="A53" s="115" t="s">
        <v>56</v>
      </c>
      <c r="B53" s="120">
        <v>3200</v>
      </c>
      <c r="C53" s="120">
        <v>800</v>
      </c>
      <c r="D53" s="121">
        <v>1875.10946</v>
      </c>
      <c r="E53" s="122">
        <f>D53/B53*100</f>
        <v>58.597170625</v>
      </c>
      <c r="F53" s="123">
        <f>D53/C53*100</f>
        <v>234.3886825</v>
      </c>
    </row>
    <row r="54" spans="1:6" ht="15">
      <c r="A54" s="106" t="s">
        <v>13</v>
      </c>
      <c r="B54" s="48">
        <f>B52+B53</f>
        <v>4677806.35</v>
      </c>
      <c r="C54" s="103">
        <f>C52+C53</f>
        <v>1900193.8280000002</v>
      </c>
      <c r="D54" s="48">
        <f>D52+D53</f>
        <v>1921155.85746</v>
      </c>
      <c r="E54" s="46">
        <f>D54/B54*100</f>
        <v>41.06958932705712</v>
      </c>
      <c r="F54" s="47">
        <f>D54/C54*100</f>
        <v>101.10315217064266</v>
      </c>
    </row>
    <row r="55" spans="1:6" ht="15">
      <c r="A55" s="27"/>
      <c r="C55" s="1"/>
      <c r="F55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2019-05-20T07:58:11Z</cp:lastPrinted>
  <dcterms:created xsi:type="dcterms:W3CDTF">2004-07-02T06:40:36Z</dcterms:created>
  <dcterms:modified xsi:type="dcterms:W3CDTF">2019-06-03T12:27:10Z</dcterms:modified>
  <cp:category/>
  <cp:version/>
  <cp:contentType/>
  <cp:contentStatus/>
</cp:coreProperties>
</file>